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neplp-my.sharepoint.com/personal/ieva_kalderauska_neplp_lv/Documents/SATURA PIEEJAMĪBA/PIEKLUSTAMIBA/NESAMERIGS SLOGS/"/>
    </mc:Choice>
  </mc:AlternateContent>
  <xr:revisionPtr revIDLastSave="1333" documentId="8_{162423CC-F0D4-4D06-92D5-8EB5F14B03FF}" xr6:coauthVersionLast="47" xr6:coauthVersionMax="47" xr10:uidLastSave="{BD215561-1EBB-433F-8F67-22364A3E1108}"/>
  <bookViews>
    <workbookView xWindow="510" yWindow="105" windowWidth="36090" windowHeight="20520" activeTab="1" xr2:uid="{518A1404-8A99-496E-B8B0-E2FC219D9093}"/>
  </bookViews>
  <sheets>
    <sheet name="Par Rīku" sheetId="1" r:id="rId1"/>
    <sheet name="PAKALPOJUMI" sheetId="6" r:id="rId2"/>
    <sheet name="PARAUGS_SLOGS" sheetId="7" r:id="rId3"/>
    <sheet name="Dati_par personām"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9" i="7" l="1"/>
  <c r="D29" i="5"/>
  <c r="E29" i="5"/>
  <c r="F29" i="5"/>
  <c r="D28" i="5"/>
  <c r="E28" i="5"/>
  <c r="F28" i="5"/>
  <c r="D27" i="5"/>
  <c r="E27" i="5"/>
  <c r="F27" i="5"/>
  <c r="D26" i="5"/>
  <c r="E26" i="5"/>
  <c r="F26" i="5"/>
  <c r="C26" i="5"/>
  <c r="C27" i="5"/>
  <c r="C28" i="5"/>
  <c r="C29" i="5"/>
  <c r="D25" i="5"/>
  <c r="E25" i="5"/>
  <c r="F25" i="5"/>
  <c r="C25" i="5"/>
  <c r="D24" i="5"/>
  <c r="E24" i="5"/>
  <c r="F24" i="5"/>
  <c r="C24" i="5"/>
  <c r="B32" i="6"/>
  <c r="B32" i="7"/>
  <c r="G32" i="7" l="1"/>
  <c r="H33" i="7"/>
  <c r="C33" i="7"/>
  <c r="C31" i="7" s="1"/>
  <c r="H13" i="7" s="1"/>
  <c r="B29" i="7"/>
  <c r="B24" i="7"/>
  <c r="B18" i="7"/>
  <c r="C31" i="6"/>
  <c r="H13" i="6" s="1"/>
  <c r="B29" i="6"/>
  <c r="H31" i="7" l="1"/>
  <c r="H25" i="7" s="1"/>
  <c r="F13" i="7"/>
  <c r="F17" i="7" s="1"/>
  <c r="H27" i="7"/>
  <c r="H15" i="7"/>
  <c r="H17" i="7" s="1"/>
  <c r="G17" i="7"/>
  <c r="B24" i="6" l="1"/>
  <c r="B18" i="6"/>
  <c r="F13" i="6" l="1"/>
  <c r="H15" i="6" s="1"/>
  <c r="H18" i="6" s="1"/>
  <c r="F18" i="6" l="1"/>
  <c r="G18" i="6"/>
</calcChain>
</file>

<file path=xl/sharedStrings.xml><?xml version="1.0" encoding="utf-8"?>
<sst xmlns="http://schemas.openxmlformats.org/spreadsheetml/2006/main" count="196" uniqueCount="116">
  <si>
    <t>PAMATINFORMĀCIJA</t>
  </si>
  <si>
    <t>Nesamērīga sloga novērtējuma periods:</t>
  </si>
  <si>
    <t>Novērtēšanas uzsākšana:</t>
  </si>
  <si>
    <t>Novērtēšanas pabeigšana:</t>
  </si>
  <si>
    <t>Sagatavotāja amats, V.Uzvārds (ja nepieciešams)</t>
  </si>
  <si>
    <t>Pakalpojuma kategorija:</t>
  </si>
  <si>
    <t>Pakalpojuma tips:</t>
  </si>
  <si>
    <t>Pakalpojuma nosaukums:</t>
  </si>
  <si>
    <t>Cita būtiska informācija:</t>
  </si>
  <si>
    <t>NOVĒRTĒJUMA KOPSAVILKUMS</t>
  </si>
  <si>
    <t>Saistošās informācijas avots*:</t>
  </si>
  <si>
    <t>(A1) KOPĒJĀS VIENREIZĒJĀS ORGANIZATORISKĀS IZMAKSAS PAR PAKALPOJUMU</t>
  </si>
  <si>
    <t>(A2) KOPĒJĀS RAŽOŠANAS UN IZSTRĀDES IZMAKSAS PAR PAKALPOJUMU</t>
  </si>
  <si>
    <t>Rīks NESAMĒRĪGA SLOGA NOVĒRTĒJUMS</t>
  </si>
  <si>
    <t>Lai nodrošinātu precizitāti un piemērotību  Jūsu gadījumam, aicinām konsultēties ar atbilstošu finanšu jomas speciālistu</t>
  </si>
  <si>
    <t xml:space="preserve">NESAMĒRĪGA SLOGA NOVĒRTĒJUMS </t>
  </si>
  <si>
    <t xml:space="preserve">Elektroniskais plašsaziņas līdzeklis </t>
  </si>
  <si>
    <t xml:space="preserve">Reģistrācijas numurs </t>
  </si>
  <si>
    <t>(A1) Vienreizējas organizatoriskās izmaksas:</t>
  </si>
  <si>
    <t>(A2) Pastāvīgas ražošanas un izstrādes izmaksas:</t>
  </si>
  <si>
    <t>Informācijas ievade un papildināšana jāveic virs šīs līnijas</t>
  </si>
  <si>
    <t>Papildu noderīga informācija:</t>
  </si>
  <si>
    <t>Svarīgi ir ņemt vērā: </t>
  </si>
  <si>
    <t>1) uzņēmuma iekšējo budžeta plānošanu; </t>
  </si>
  <si>
    <t>2) konkrētā pakalpojuma apjomu un nozīmīgumu; </t>
  </si>
  <si>
    <t>3) pieejamos tehniskos risinājumus tirgū; </t>
  </si>
  <si>
    <t>4) potenciālo ieguvumu sabiedrībai un lietotājiem; </t>
  </si>
  <si>
    <t>Aptuvenais ieguvums</t>
  </si>
  <si>
    <t>Potenciālo klientu skaits</t>
  </si>
  <si>
    <t xml:space="preserve"> Atbilstības nodrošināšanas neto izmaksas (A1 +A2)</t>
  </si>
  <si>
    <r>
      <t xml:space="preserve">1.Attiecība: </t>
    </r>
    <r>
      <rPr>
        <sz val="10"/>
        <color theme="1"/>
        <rFont val="Times New Roman"/>
        <family val="1"/>
        <charset val="186"/>
      </rPr>
      <t>piekļūstamības izmaksu samērs attiecībā pret vispārējām izmaksām, kas saimnieciskās darbības veicējam rodas, sniedzot pakalpojumu (A1+A2)/(B)</t>
    </r>
  </si>
  <si>
    <r>
      <t>2.Attiecība:</t>
    </r>
    <r>
      <rPr>
        <sz val="10"/>
        <color theme="1"/>
        <rFont val="Times New Roman"/>
        <family val="1"/>
        <charset val="186"/>
      </rPr>
      <t xml:space="preserve"> piekļūstamības neto izmaksu samērs attiecībā pret saimnieciskās darbības veicēja neto apgrozījumu</t>
    </r>
    <r>
      <rPr>
        <b/>
        <sz val="10"/>
        <color theme="1"/>
        <rFont val="Times New Roman"/>
        <family val="1"/>
        <charset val="186"/>
      </rPr>
      <t xml:space="preserve"> (A1+A2)/E1)</t>
    </r>
  </si>
  <si>
    <r>
      <t xml:space="preserve">Aptuvenie ieguvumi </t>
    </r>
    <r>
      <rPr>
        <sz val="10"/>
        <color theme="1"/>
        <rFont val="Times New Roman"/>
        <family val="1"/>
        <charset val="186"/>
      </rPr>
      <t>(piekļūstamības izmaksas uz potenciālo klientu ar invaliditāti skaitu</t>
    </r>
    <r>
      <rPr>
        <b/>
        <sz val="10"/>
        <color theme="1"/>
        <rFont val="Times New Roman"/>
        <family val="1"/>
        <charset val="186"/>
      </rPr>
      <t xml:space="preserve"> (C1) </t>
    </r>
  </si>
  <si>
    <t>Saimnieciskās darbības veicēja loma (saskaņā ar Preču un pakalpojuma piekļūstamības likuma 1.pantu)</t>
  </si>
  <si>
    <r>
      <t>Pakalpojumu joma:</t>
    </r>
    <r>
      <rPr>
        <sz val="11"/>
        <color theme="1"/>
        <rFont val="Times New Roman"/>
        <family val="1"/>
        <charset val="186"/>
      </rPr>
      <t xml:space="preserve"> </t>
    </r>
  </si>
  <si>
    <t>Aptuvenie ieguvumi un izmaksas</t>
  </si>
  <si>
    <t>Papildus darbinieki ar īpašām zināšanām par piekļūstamību</t>
  </si>
  <si>
    <t xml:space="preserve"> Darbinieku apmācība piekļūstamības jautājumos</t>
  </si>
  <si>
    <t xml:space="preserve"> Izmaksas saistībā ar jauna procesa izstrādi nolūkā iekļaut piekļūstamību pakalpojuma sniegšanā</t>
  </si>
  <si>
    <t xml:space="preserve"> Izmaksas saistībā ar piekļūstamības vadlīniju izstrādi</t>
  </si>
  <si>
    <t xml:space="preserve"> Vienreizējas izmaksas saistībā ar piekļūstamību regulējošu tiesību aktu izpēti</t>
  </si>
  <si>
    <t>Izmaksas</t>
  </si>
  <si>
    <t>pamata ieviešanas izmaksām</t>
  </si>
  <si>
    <t>papildu izmaksām</t>
  </si>
  <si>
    <t>Izstrādes izmaksas saistībā ar pakalpojuma piekļūstamības elementu izveidi</t>
  </si>
  <si>
    <t>Izmaksas, kas rodas ražošanas procesos (izmaksas, kas ir saistītas ar tīmekļa vietnes, platformas, lietotnes u.tml. uzturēšanas darbiem)</t>
  </si>
  <si>
    <t>Izmaksas saistībā ar pakalpojuma piekļūstamības pārbaudi</t>
  </si>
  <si>
    <t>Izmaksas saistībā ar dokumentācijas sagatavošanu</t>
  </si>
  <si>
    <t>Uzturēšana</t>
  </si>
  <si>
    <t>Darbinieki</t>
  </si>
  <si>
    <t>Ieguldījumi</t>
  </si>
  <si>
    <t>(B) PAKALPOJUMA KOPĒJĀS IZMAKSAS</t>
  </si>
  <si>
    <t xml:space="preserve"> Izmaksu un aptuveno ieguvumu attiecība mērķa auditorijai**</t>
  </si>
  <si>
    <r>
      <t xml:space="preserve"> Pakalpojuma kopējās izmaksas (</t>
    </r>
    <r>
      <rPr>
        <sz val="10"/>
        <color theme="1"/>
        <rFont val="Times New Roman"/>
        <family val="1"/>
        <charset val="186"/>
      </rPr>
      <t>darbības izdevumi un kapitālizdevumi</t>
    </r>
    <r>
      <rPr>
        <b/>
        <sz val="10"/>
        <color theme="1"/>
        <rFont val="Times New Roman"/>
        <family val="1"/>
        <charset val="186"/>
      </rPr>
      <t>) (B)***</t>
    </r>
  </si>
  <si>
    <t xml:space="preserve"> Neto apgrozījums (E1)***</t>
  </si>
  <si>
    <t>(D1) Potenciālais aplēstais ekonomiskais ieguvums (peļņa)</t>
  </si>
  <si>
    <t xml:space="preserve"> (B) Pakalpojuma kopējās izmaksas </t>
  </si>
  <si>
    <t>SIA PARAUGS</t>
  </si>
  <si>
    <t>2025.gada</t>
  </si>
  <si>
    <t>01.02.</t>
  </si>
  <si>
    <t>06.06.</t>
  </si>
  <si>
    <t>Runcis</t>
  </si>
  <si>
    <t xml:space="preserve"> TV programmu izplatīšana</t>
  </si>
  <si>
    <t>Platforma</t>
  </si>
  <si>
    <t>MILE tv+</t>
  </si>
  <si>
    <r>
      <t>3. Attiecība:</t>
    </r>
    <r>
      <rPr>
        <sz val="10"/>
        <color theme="1"/>
        <rFont val="Times New Roman"/>
        <family val="1"/>
        <charset val="186"/>
      </rPr>
      <t xml:space="preserve">  i</t>
    </r>
    <r>
      <rPr>
        <b/>
        <sz val="10"/>
        <color theme="1"/>
        <rFont val="Times New Roman"/>
        <family val="1"/>
        <charset val="186"/>
      </rPr>
      <t>zmaksas (uz personu ar invaliditāti)  pret potenciālo peļņu (uz 1 personu ar invaliditāti)  (C1/D1)</t>
    </r>
  </si>
  <si>
    <r>
      <rPr>
        <b/>
        <sz val="11"/>
        <color theme="1"/>
        <rFont val="Times New Roman"/>
        <family val="1"/>
        <charset val="186"/>
      </rPr>
      <t xml:space="preserve">Piemērs par papildu izmaksām: </t>
    </r>
    <r>
      <rPr>
        <sz val="11"/>
        <color theme="1"/>
        <rFont val="Times New Roman"/>
        <family val="1"/>
        <charset val="186"/>
      </rPr>
      <t xml:space="preserve"> </t>
    </r>
    <r>
      <rPr>
        <u/>
        <sz val="11"/>
        <color theme="1"/>
        <rFont val="Times New Roman"/>
        <family val="1"/>
        <charset val="186"/>
      </rPr>
      <t xml:space="preserve">viena elementa </t>
    </r>
    <r>
      <rPr>
        <sz val="11"/>
        <color theme="1"/>
        <rFont val="Times New Roman"/>
        <family val="1"/>
        <charset val="186"/>
      </rPr>
      <t>uzlabojumi 10 000 eiro, pareddzēti personām ar redzes (vai kādu citu specifisku gadījumu) invaliditāti. Latvijā tādu skaits ir 10237, tātad  0.5 pret visiem Latvijas iedzīvotājiem</t>
    </r>
  </si>
  <si>
    <t>Pakalpojuma klasifikācija un ar to saistītā informācija ir informatīva rakstura. Vajadzības gadījumā to iespējams precizēt vai papildināt</t>
  </si>
  <si>
    <t xml:space="preserve">*** avots: darbības pārskati, gada pārskati un tamlīdzīgi </t>
  </si>
  <si>
    <t>Novērtējuma kritēriju vērtības aprēķinās automātiski, pamatojoties uz sakarībām un ievadītajām formulām</t>
  </si>
  <si>
    <t xml:space="preserve">****Saimnieciskās darbības veicējam nepieciešams definēt koeficienta "x" vērtību atkarībā no uzņēmēja darbības jomas, uzņēmējdarbības apmēra, uzņēmējdarbības organizācijas, uzņēmējdarbības vides, sezonalitātes u.c. aspektiem.  Taču novērtējumi ir aptuveni, balstoties uz definētā koeficienta "x" vērtību. Tam ir informatīva nozīme un tas nepauž galīgo vērtējumu lēmuma pieņemšanai. Nepieciešams sniegt pamatotu skaidrojumu, kāpēc tiek piemērota atsauce uz nesamērīgu slogu pie attiecīgas koeficienta "x" vērtības. </t>
  </si>
  <si>
    <r>
      <t xml:space="preserve"> Pakalpojuma kopējās izmaksas (</t>
    </r>
    <r>
      <rPr>
        <sz val="12"/>
        <color theme="1"/>
        <rFont val="Times New Roman"/>
        <family val="1"/>
        <charset val="186"/>
      </rPr>
      <t>darbības izdevumi un kapitālizdevumi</t>
    </r>
    <r>
      <rPr>
        <b/>
        <sz val="12"/>
        <color theme="1"/>
        <rFont val="Times New Roman"/>
        <family val="1"/>
        <charset val="186"/>
      </rPr>
      <t>) (B)***</t>
    </r>
  </si>
  <si>
    <r>
      <t xml:space="preserve">Aptuvenie ieguvumi </t>
    </r>
    <r>
      <rPr>
        <sz val="12"/>
        <color theme="1"/>
        <rFont val="Times New Roman"/>
        <family val="1"/>
        <charset val="186"/>
      </rPr>
      <t>(piekļūstamības izmaksas uz potenciālo klientu ar invaliditāti skaitu</t>
    </r>
    <r>
      <rPr>
        <b/>
        <sz val="12"/>
        <color theme="1"/>
        <rFont val="Times New Roman"/>
        <family val="1"/>
        <charset val="186"/>
      </rPr>
      <t xml:space="preserve"> (C1) </t>
    </r>
  </si>
  <si>
    <r>
      <t xml:space="preserve">1.Attiecība: </t>
    </r>
    <r>
      <rPr>
        <sz val="12"/>
        <color theme="1"/>
        <rFont val="Times New Roman"/>
        <family val="1"/>
        <charset val="186"/>
      </rPr>
      <t>piekļūstamības izmaksu samērs attiecībā pret vispārējām izmaksām, kas saimnieciskās darbības veicējam rodas, sniedzot pakalpojumu (A1+A2)/(B)</t>
    </r>
  </si>
  <si>
    <r>
      <t>2.Attiecība:</t>
    </r>
    <r>
      <rPr>
        <sz val="12"/>
        <color theme="1"/>
        <rFont val="Times New Roman"/>
        <family val="1"/>
        <charset val="186"/>
      </rPr>
      <t xml:space="preserve"> piekļūstamības neto izmaksu samērs attiecībā pret saimnieciskās darbības veicēja neto apgrozījumu</t>
    </r>
    <r>
      <rPr>
        <b/>
        <sz val="12"/>
        <color theme="1"/>
        <rFont val="Times New Roman"/>
        <family val="1"/>
        <charset val="186"/>
      </rPr>
      <t xml:space="preserve"> </t>
    </r>
    <r>
      <rPr>
        <sz val="12"/>
        <color theme="1"/>
        <rFont val="Times New Roman"/>
        <family val="1"/>
        <charset val="186"/>
      </rPr>
      <t>(A1+A2)/E1)</t>
    </r>
  </si>
  <si>
    <r>
      <t>3.Attiecība:</t>
    </r>
    <r>
      <rPr>
        <sz val="12"/>
        <color theme="1"/>
        <rFont val="Times New Roman"/>
        <family val="1"/>
        <charset val="186"/>
      </rPr>
      <t xml:space="preserve"> aplēstās kopējās izmaksas un ieguvumi attiecībā pret aplēstajiem ieguvumiem personām ar invaliditāti, ņemot vērā pakalpojuma lietošanas reižu daudzumu un biežumu - izmaksas uz personu ar invaliditāti pret potenciālo apgrozījumu uz 1 personu ar invaliditāti  (C1/D1)</t>
    </r>
  </si>
  <si>
    <r>
      <rPr>
        <b/>
        <sz val="10"/>
        <color theme="1"/>
        <rFont val="Times New Roman"/>
        <family val="1"/>
        <charset val="186"/>
      </rPr>
      <t xml:space="preserve">* Pierādījumi </t>
    </r>
    <r>
      <rPr>
        <sz val="10"/>
        <color theme="1"/>
        <rFont val="Times New Roman"/>
        <family val="1"/>
        <charset val="186"/>
      </rPr>
      <t xml:space="preserve">saistībā ar iekšējiem vai ārējiem izdevumiem, izmantoto metodiku aplēstajām izmaksām un ieguvumiem, piemēram, rēķins, izvilkums, aprēķins, e-pasta vēstule, ekrānšāviņš (fotofiksācija) u.c. </t>
    </r>
  </si>
  <si>
    <t>nesamērīga sloga mērs pamata ieviešanas izmaksām</t>
  </si>
  <si>
    <t>Piekļuves pakalpojuma sniedzējs</t>
  </si>
  <si>
    <t>Rīks sagatavots balstoties uz Preču un pakalpojumu piekļūstamības likuma 14.pantā norādītajiem kritērijiem</t>
  </si>
  <si>
    <t>Sagatavotais rīks ir vispārīgs un paredzēts kā informatīvs palīglīdzeklis</t>
  </si>
  <si>
    <r>
      <t xml:space="preserve">Izmantotā valūta: </t>
    </r>
    <r>
      <rPr>
        <b/>
        <sz val="12"/>
        <color theme="1"/>
        <rFont val="Times New Roman"/>
        <family val="1"/>
        <charset val="186"/>
      </rPr>
      <t>eiro</t>
    </r>
  </si>
  <si>
    <t>Ietvertā informācija var nebūt pilnībā piemērota visām situācijām</t>
  </si>
  <si>
    <t>Ņemot vērā, ka katras saimnieciskās darbības situācija ir atšķirīga, aicinām pielāgot rīku savām konkrētajām vajadzībām</t>
  </si>
  <si>
    <r>
      <t>Nesamērīga sloga</t>
    </r>
    <r>
      <rPr>
        <sz val="12"/>
        <color theme="1"/>
        <rFont val="Times New Roman"/>
        <family val="1"/>
        <charset val="186"/>
      </rPr>
      <t xml:space="preserve"> </t>
    </r>
    <r>
      <rPr>
        <b/>
        <sz val="12"/>
        <color theme="1"/>
        <rFont val="Times New Roman"/>
        <family val="1"/>
        <charset val="186"/>
      </rPr>
      <t>novērtējums iesniedzams kompetentajai iestādei saskaņā ar Preču un pakalpojumu piekļūstamības likumā norādīto</t>
    </r>
  </si>
  <si>
    <r>
      <t xml:space="preserve">Saimnieciskās darbības veicējs definē novērtējuma periodu pēc vienotas pieejas. Pakalpojuma sniedzējs </t>
    </r>
    <r>
      <rPr>
        <b/>
        <sz val="12"/>
        <color theme="1"/>
        <rFont val="Times New Roman"/>
        <family val="1"/>
        <charset val="186"/>
      </rPr>
      <t>atjauno</t>
    </r>
    <r>
      <rPr>
        <sz val="12"/>
        <color theme="1"/>
        <rFont val="Times New Roman"/>
        <family val="1"/>
        <charset val="186"/>
      </rPr>
      <t xml:space="preserve"> nesamērīga sloga novērtējumu par katru pakalpojuma kategoriju vai tipu </t>
    </r>
    <r>
      <rPr>
        <b/>
        <sz val="12"/>
        <color theme="1"/>
        <rFont val="Times New Roman"/>
        <family val="1"/>
        <charset val="186"/>
      </rPr>
      <t>reizi piecos gados vai biežāk</t>
    </r>
    <r>
      <rPr>
        <sz val="12"/>
        <color theme="1"/>
        <rFont val="Times New Roman"/>
        <family val="1"/>
        <charset val="186"/>
      </rPr>
      <t>, ja pakalpojums tiek mainīts vai ja to prasa kompetentā iestāde</t>
    </r>
  </si>
  <si>
    <t>2. Trešo pušu risinājumi var radīt praktiskus ierobežojumus – piemēram, sīkdatņu pārvaldības rīki var būt nesamērīgi dārgi uzlabojami</t>
  </si>
  <si>
    <t>4. Aprēķinos var tikt iesniegti izmaksas pamatojošie dokumenti, t.sk. tādi, kas apliecina faktiskas izmaksas (izrakstīti rēķini, u.tmldz.) un/vai aplēstas izmaksas, ņemot vērā tirgus cenas, par kurām informācija iegūta cenu aptaujas rezultātā, vai ņemot vēra citus uzņēmuma rīcībā esošus datus</t>
  </si>
  <si>
    <t>2021</t>
  </si>
  <si>
    <t>2022</t>
  </si>
  <si>
    <t>2023</t>
  </si>
  <si>
    <t>2024</t>
  </si>
  <si>
    <t>Pavisam</t>
  </si>
  <si>
    <t>Redzes</t>
  </si>
  <si>
    <t>Dzirdes</t>
  </si>
  <si>
    <t>Kustību</t>
  </si>
  <si>
    <t>Psihiski un uzvedības</t>
  </si>
  <si>
    <t>Pārējie vai traucējumu veids nav norādīts</t>
  </si>
  <si>
    <t>Pilngadīgās personas ar invaliditāti</t>
  </si>
  <si>
    <t>Bērni ar invaliditāti</t>
  </si>
  <si>
    <t xml:space="preserve">Personu ar invaliditāti skaits pēc funkcionālajiem traucējumiem </t>
  </si>
  <si>
    <t>Iedzīvotāju skaits gada sākumā</t>
  </si>
  <si>
    <t>Pilngadīgo personu ar invaliditāti īpatsvars kopā</t>
  </si>
  <si>
    <t>Avots: CSP</t>
  </si>
  <si>
    <r>
      <t>3. Attiecība:</t>
    </r>
    <r>
      <rPr>
        <sz val="10"/>
        <color theme="1"/>
        <rFont val="Times New Roman"/>
        <family val="1"/>
        <charset val="186"/>
      </rPr>
      <t xml:space="preserve"> aplēstās kopējās izmaksas un ieguvumi attiecībā pret aplēstajiem ieguvumiem personām ar invaliditāti, ņemot vērā konkrētās preces vai pakalpojuma lietošanas reižu daudzumu un biežumu i</t>
    </r>
    <r>
      <rPr>
        <b/>
        <sz val="10"/>
        <color theme="1"/>
        <rFont val="Times New Roman"/>
        <family val="1"/>
        <charset val="186"/>
      </rPr>
      <t>zmaksas uz personu ar invaliditāti pret potenciālo peļņu uz 1 personu ar invaliditāti  (C1/D1)</t>
    </r>
  </si>
  <si>
    <t>Saimnieciskās darbības veicēja definētā koeficienta "x" vērtība****:</t>
  </si>
  <si>
    <t>X (% )</t>
  </si>
  <si>
    <t>X (% vai eiro) - var vērtēt atsevišķi katram invaliditātes veidam, ja attiecināms, ņemot vērā uzņēmumā noteiktos izmaksu limitus</t>
  </si>
  <si>
    <r>
      <t xml:space="preserve">** </t>
    </r>
    <r>
      <rPr>
        <b/>
        <sz val="10"/>
        <color theme="1"/>
        <rFont val="Times New Roman"/>
        <family val="1"/>
        <charset val="186"/>
      </rPr>
      <t>Potenciālo klientu skaits:</t>
    </r>
    <r>
      <rPr>
        <sz val="10"/>
        <color theme="1"/>
        <rFont val="Times New Roman"/>
        <family val="1"/>
        <charset val="186"/>
      </rPr>
      <t xml:space="preserve"> to klientu skaits, kas izmanto pakalpojumu, reizināts ar 0,11; p</t>
    </r>
    <r>
      <rPr>
        <b/>
        <sz val="10"/>
        <color theme="1"/>
        <rFont val="Times New Roman"/>
        <family val="1"/>
        <charset val="186"/>
      </rPr>
      <t>eļņa,</t>
    </r>
    <r>
      <rPr>
        <sz val="10"/>
        <color theme="1"/>
        <rFont val="Times New Roman"/>
        <family val="1"/>
        <charset val="186"/>
      </rPr>
      <t xml:space="preserve"> ko rada viens klients, kas  izmanto pakalpojumu. Koeficients 0,11 izmantots kā universāls risinājums, ņemot vērā Latvijā pieejamos datus par personu ar invaliditāti īpatsvaru (neskaitot bērnus) no kopējā cilvēku skaita (</t>
    </r>
    <r>
      <rPr>
        <b/>
        <sz val="10"/>
        <color theme="1"/>
        <rFont val="Times New Roman"/>
        <family val="1"/>
        <charset val="186"/>
      </rPr>
      <t>skatīt sadaļā dati par personām</t>
    </r>
    <r>
      <rPr>
        <sz val="10"/>
        <color theme="1"/>
        <rFont val="Times New Roman"/>
        <family val="1"/>
        <charset val="186"/>
      </rPr>
      <t>). EPL var izmantot citus koeficientus, tie jāpamato.</t>
    </r>
  </si>
  <si>
    <r>
      <t xml:space="preserve">** </t>
    </r>
    <r>
      <rPr>
        <b/>
        <sz val="10"/>
        <color theme="1"/>
        <rFont val="Times New Roman"/>
        <family val="1"/>
        <charset val="186"/>
      </rPr>
      <t>Potenciālo klientu skaits:</t>
    </r>
    <r>
      <rPr>
        <sz val="10"/>
        <color theme="1"/>
        <rFont val="Times New Roman"/>
        <family val="1"/>
        <charset val="186"/>
      </rPr>
      <t xml:space="preserve"> to klientu skaits, kas izmanto pakalpojumu, reizināts ar 0,11; p</t>
    </r>
    <r>
      <rPr>
        <b/>
        <sz val="10"/>
        <color theme="1"/>
        <rFont val="Times New Roman"/>
        <family val="1"/>
        <charset val="186"/>
      </rPr>
      <t>eļņa,</t>
    </r>
    <r>
      <rPr>
        <sz val="10"/>
        <color theme="1"/>
        <rFont val="Times New Roman"/>
        <family val="1"/>
        <charset val="186"/>
      </rPr>
      <t xml:space="preserve"> ko rada viens klients, kas  izmanto pakalpojumu. Koeficients 0,11 izmantots kā universāls risinājums, ņemot vērā Latvijā pieejamos datus par personu ar invaliditāti īpatsvaru (neskaitot bērnus) no kopējā cilvēku skaita (skatīt sadaļā dati par personām). EPL var izmantot citus koeficientus, tie jāpamato.</t>
    </r>
  </si>
  <si>
    <t>tīmekļvietne</t>
  </si>
  <si>
    <r>
      <t xml:space="preserve">NOVĒRTĒJUMA KRITĒRIJI                                                                                     </t>
    </r>
    <r>
      <rPr>
        <sz val="14"/>
        <color theme="1"/>
        <rFont val="Times New Roman"/>
        <family val="1"/>
        <charset val="186"/>
      </rPr>
      <t xml:space="preserve"> </t>
    </r>
    <r>
      <rPr>
        <sz val="11"/>
        <color theme="1"/>
        <rFont val="Times New Roman"/>
        <family val="1"/>
        <charset val="186"/>
      </rPr>
      <t>(nepieciešamības gadījumā, iespējams izdalīt sīkāk norādītās izmaksu/ieguvumu pozīcijas)</t>
    </r>
  </si>
  <si>
    <r>
      <t>NOVĒRTĒJUMA KRITĒRIJI</t>
    </r>
    <r>
      <rPr>
        <sz val="14"/>
        <color theme="1"/>
        <rFont val="Times New Roman"/>
        <family val="1"/>
        <charset val="186"/>
      </rPr>
      <t xml:space="preserve">                                                                                         </t>
    </r>
    <r>
      <rPr>
        <sz val="11"/>
        <color theme="1"/>
        <rFont val="Times New Roman"/>
        <family val="1"/>
        <charset val="186"/>
      </rPr>
      <t>(nepieciešamības gadījumā, iespējams izdalīt sīkāk norādītās izmaksu/ieguvumu pozīcijas)</t>
    </r>
  </si>
  <si>
    <t>1. Nesamērīgā sloga izvērtēšana ir atkarīga no konteksta un var aptvert dažādus posmus – to var piemērot ne tikai procesa sākumposmā, ieviešot jaunās  pamata prasības, bet arī vērtējot jaunu papildu prasību ieviešanu, ņemot vērā budžetu, pakalpojuma apjomu, risinājumu pieejamību un lietotāju ieguvumi. </t>
  </si>
  <si>
    <r>
      <t xml:space="preserve">5) pat lieliem uzņēmumiem </t>
    </r>
    <r>
      <rPr>
        <b/>
        <sz val="12"/>
        <rFont val="Times New Roman"/>
        <family val="1"/>
        <charset val="186"/>
      </rPr>
      <t>papildu</t>
    </r>
    <r>
      <rPr>
        <sz val="12"/>
        <rFont val="Times New Roman"/>
        <family val="1"/>
        <charset val="186"/>
      </rPr>
      <t xml:space="preserve"> risinājumu/prasību ieviešana piekļūstamības jomā var radīt nesamērīgu slogu attiecībā pret ieguvumiem</t>
    </r>
  </si>
  <si>
    <t>3. Sadarbība ar nevalstiskajām organizācijām un lietotājiem ir būtiska – jāveido mērķtiecīga konsultācij prakse, ņemot vērā tehnisko kompetenci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</si>
</sst>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426]_-;\-* #,##0.00\ [$€-426]_-;_-* &quot;-&quot;??\ [$€-426]_-;_-@_-"/>
    <numFmt numFmtId="169" formatCode="#,##0&quot;€&quot;"/>
    <numFmt numFmtId="170" formatCode="#,##0&quot;€&quot;;[Red]\-#,##0&quot;€&quot;"/>
  </numFmts>
  <fonts count="26" x14ac:knownFonts="1">
    <font>
      <sz val="11"/>
      <color theme="1"/>
      <name val="Aptos Narrow"/>
      <family val="2"/>
      <charset val="186"/>
      <scheme val="minor"/>
    </font>
    <font>
      <sz val="11"/>
      <color theme="1"/>
      <name val="Aptos Narrow"/>
      <family val="2"/>
      <charset val="186"/>
      <scheme val="minor"/>
    </font>
    <font>
      <sz val="11"/>
      <color theme="1"/>
      <name val="Times New Roman"/>
      <family val="1"/>
      <charset val="186"/>
    </font>
    <font>
      <sz val="12"/>
      <color theme="1"/>
      <name val="Times New Roman"/>
      <family val="1"/>
      <charset val="186"/>
    </font>
    <font>
      <b/>
      <sz val="11"/>
      <color theme="1"/>
      <name val="Times New Roman"/>
      <family val="1"/>
      <charset val="186"/>
    </font>
    <font>
      <b/>
      <sz val="12"/>
      <color theme="1"/>
      <name val="Times New Roman"/>
      <family val="1"/>
      <charset val="186"/>
    </font>
    <font>
      <b/>
      <sz val="14"/>
      <color theme="1"/>
      <name val="Times New Roman"/>
      <family val="1"/>
      <charset val="186"/>
    </font>
    <font>
      <sz val="12"/>
      <name val="Times New Roman"/>
      <family val="1"/>
      <charset val="186"/>
    </font>
    <font>
      <b/>
      <sz val="12"/>
      <name val="Times New Roman"/>
      <family val="1"/>
      <charset val="186"/>
    </font>
    <font>
      <b/>
      <sz val="18"/>
      <color theme="1"/>
      <name val="Times New Roman"/>
      <family val="1"/>
      <charset val="186"/>
    </font>
    <font>
      <sz val="14"/>
      <color theme="1"/>
      <name val="Times New Roman"/>
      <family val="1"/>
      <charset val="186"/>
    </font>
    <font>
      <sz val="11"/>
      <color theme="1"/>
      <name val="Aptos Narrow"/>
      <family val="2"/>
      <scheme val="minor"/>
    </font>
    <font>
      <b/>
      <sz val="12"/>
      <color theme="0"/>
      <name val="Times New Roman"/>
      <family val="1"/>
      <charset val="186"/>
    </font>
    <font>
      <sz val="10"/>
      <color theme="1"/>
      <name val="Times New Roman"/>
      <family val="1"/>
      <charset val="186"/>
    </font>
    <font>
      <b/>
      <sz val="10"/>
      <color theme="1"/>
      <name val="Times New Roman"/>
      <family val="1"/>
      <charset val="186"/>
    </font>
    <font>
      <b/>
      <sz val="11"/>
      <color theme="0"/>
      <name val="Times New Roman"/>
      <family val="1"/>
      <charset val="186"/>
    </font>
    <font>
      <b/>
      <sz val="18"/>
      <color theme="3" tint="0.249977111117893"/>
      <name val="Times New Roman"/>
      <family val="1"/>
      <charset val="186"/>
    </font>
    <font>
      <sz val="12"/>
      <color theme="0"/>
      <name val="Times New Roman"/>
      <family val="1"/>
      <charset val="186"/>
    </font>
    <font>
      <b/>
      <sz val="10"/>
      <color theme="0"/>
      <name val="Times New Roman"/>
      <family val="1"/>
      <charset val="186"/>
    </font>
    <font>
      <sz val="9"/>
      <color theme="1"/>
      <name val="Times New Roman"/>
      <family val="1"/>
      <charset val="186"/>
    </font>
    <font>
      <u/>
      <sz val="11"/>
      <color theme="1"/>
      <name val="Times New Roman"/>
      <family val="1"/>
      <charset val="186"/>
    </font>
    <font>
      <b/>
      <sz val="14"/>
      <color rgb="FF000000"/>
      <name val="Times New Roman"/>
      <family val="1"/>
      <charset val="186"/>
    </font>
    <font>
      <b/>
      <sz val="11"/>
      <color rgb="FF000000"/>
      <name val="Times New Roman"/>
      <family val="1"/>
      <charset val="186"/>
    </font>
    <font>
      <b/>
      <sz val="12"/>
      <color rgb="FF000000"/>
      <name val="Times New Roman"/>
      <family val="1"/>
      <charset val="186"/>
    </font>
    <font>
      <sz val="12"/>
      <color rgb="FF000000"/>
      <name val="Times New Roman"/>
      <family val="1"/>
      <charset val="186"/>
    </font>
    <font>
      <sz val="11"/>
      <color rgb="FF000000"/>
      <name val="Times New Roman"/>
      <family val="1"/>
      <charset val="186"/>
    </font>
  </fonts>
  <fills count="2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3" tint="0.74999237037263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4.9989318521683403E-2"/>
        <bgColor theme="4"/>
      </patternFill>
    </fill>
    <fill>
      <patternFill patternType="solid">
        <fgColor theme="4" tint="-0.249977111117893"/>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0" tint="-0.499984740745262"/>
        <bgColor indexed="64"/>
      </patternFill>
    </fill>
    <fill>
      <patternFill patternType="solid">
        <fgColor theme="3" tint="0.89999084444715716"/>
        <bgColor indexed="64"/>
      </patternFill>
    </fill>
    <fill>
      <patternFill patternType="solid">
        <fgColor rgb="FFFF0000"/>
        <bgColor indexed="64"/>
      </patternFill>
    </fill>
    <fill>
      <patternFill patternType="solid">
        <fgColor theme="7" tint="-0.499984740745262"/>
        <bgColor indexed="64"/>
      </patternFill>
    </fill>
    <fill>
      <patternFill patternType="solid">
        <fgColor theme="4" tint="0.79998168889431442"/>
        <bgColor indexed="64"/>
      </patternFill>
    </fill>
  </fills>
  <borders count="21">
    <border>
      <left/>
      <right/>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medium">
        <color theme="0" tint="-0.14996795556505021"/>
      </top>
      <bottom style="medium">
        <color theme="0" tint="-0.14996795556505021"/>
      </bottom>
      <diagonal/>
    </border>
    <border>
      <left style="thin">
        <color indexed="64"/>
      </left>
      <right/>
      <top/>
      <bottom style="thin">
        <color indexed="64"/>
      </bottom>
      <diagonal/>
    </border>
    <border>
      <left/>
      <right/>
      <top/>
      <bottom style="thin">
        <color theme="4" tint="0.59996337778862885"/>
      </bottom>
      <diagonal/>
    </border>
    <border>
      <left/>
      <right style="thin">
        <color indexed="64"/>
      </right>
      <top/>
      <bottom/>
      <diagonal/>
    </border>
    <border>
      <left/>
      <right/>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bottom style="thin">
        <color theme="3" tint="0.249977111117893"/>
      </bottom>
      <diagonal/>
    </border>
    <border>
      <left/>
      <right/>
      <top style="thin">
        <color theme="3" tint="0.249977111117893"/>
      </top>
      <bottom style="thin">
        <color theme="3" tint="0.249977111117893"/>
      </bottom>
      <diagonal/>
    </border>
    <border>
      <left/>
      <right/>
      <top/>
      <bottom style="thin">
        <color theme="1" tint="0.499984740745262"/>
      </bottom>
      <diagonal/>
    </border>
    <border>
      <left/>
      <right/>
      <top style="thin">
        <color theme="1" tint="0.499984740745262"/>
      </top>
      <bottom style="thin">
        <color theme="1" tint="0.499984740745262"/>
      </bottom>
      <diagonal/>
    </border>
    <border>
      <left/>
      <right/>
      <top/>
      <bottom style="thin">
        <color theme="3" tint="0.499984740745262"/>
      </bottom>
      <diagonal/>
    </border>
    <border>
      <left/>
      <right/>
      <top style="thin">
        <color theme="3" tint="0.499984740745262"/>
      </top>
      <bottom style="thin">
        <color theme="3" tint="0.499984740745262"/>
      </bottom>
      <diagonal/>
    </border>
    <border>
      <left/>
      <right/>
      <top style="thin">
        <color theme="3" tint="0.499984740745262"/>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rgb="FF00B0F0"/>
      </top>
      <bottom/>
      <diagonal/>
    </border>
  </borders>
  <cellStyleXfs count="4">
    <xf numFmtId="0" fontId="0" fillId="0" borderId="0"/>
    <xf numFmtId="44" fontId="1" fillId="0" borderId="0" applyFont="0" applyFill="0" applyBorder="0" applyAlignment="0" applyProtection="0"/>
    <xf numFmtId="0" fontId="11" fillId="0" borderId="4" applyFill="0">
      <alignment horizontal="center" vertical="center"/>
    </xf>
    <xf numFmtId="0" fontId="11" fillId="0" borderId="4" applyFill="0">
      <alignment horizontal="left" vertical="center" indent="2"/>
    </xf>
  </cellStyleXfs>
  <cellXfs count="227">
    <xf numFmtId="0" fontId="0" fillId="0" borderId="0" xfId="0"/>
    <xf numFmtId="0" fontId="2" fillId="2" borderId="0" xfId="0" applyFont="1" applyFill="1"/>
    <xf numFmtId="0" fontId="2" fillId="0" borderId="0" xfId="0" applyFont="1"/>
    <xf numFmtId="0" fontId="2" fillId="2" borderId="0" xfId="0" applyFont="1" applyFill="1" applyAlignment="1">
      <alignment wrapText="1"/>
    </xf>
    <xf numFmtId="0" fontId="3" fillId="2" borderId="0" xfId="0" applyFont="1" applyFill="1" applyAlignment="1">
      <alignment vertical="center" wrapText="1"/>
    </xf>
    <xf numFmtId="0" fontId="2" fillId="0" borderId="0" xfId="0" applyFont="1" applyAlignment="1">
      <alignment vertical="center" wrapText="1"/>
    </xf>
    <xf numFmtId="0" fontId="3" fillId="2" borderId="0" xfId="0" applyFont="1" applyFill="1" applyAlignment="1">
      <alignment horizontal="left" vertical="center" wrapText="1" indent="3"/>
    </xf>
    <xf numFmtId="0" fontId="9" fillId="5" borderId="0" xfId="0" applyFont="1" applyFill="1" applyAlignment="1">
      <alignment horizontal="left" vertical="center" indent="3"/>
    </xf>
    <xf numFmtId="0" fontId="2" fillId="5" borderId="0" xfId="0" applyFont="1" applyFill="1"/>
    <xf numFmtId="0" fontId="3" fillId="0" borderId="0" xfId="0" applyFont="1"/>
    <xf numFmtId="0" fontId="3" fillId="0" borderId="0" xfId="0" applyFont="1" applyAlignment="1">
      <alignment vertical="center" wrapText="1"/>
    </xf>
    <xf numFmtId="0" fontId="2" fillId="3" borderId="0" xfId="0" applyFont="1" applyFill="1"/>
    <xf numFmtId="0" fontId="2" fillId="0" borderId="0" xfId="0" applyFont="1" applyFill="1"/>
    <xf numFmtId="0" fontId="2" fillId="3" borderId="0" xfId="0" applyFont="1" applyFill="1" applyAlignment="1">
      <alignment vertical="center" wrapText="1"/>
    </xf>
    <xf numFmtId="49" fontId="2" fillId="0" borderId="0" xfId="0" applyNumberFormat="1" applyFont="1" applyAlignment="1">
      <alignment wrapText="1"/>
    </xf>
    <xf numFmtId="49" fontId="2" fillId="0" borderId="0" xfId="0" applyNumberFormat="1" applyFont="1" applyAlignment="1">
      <alignment vertical="top"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Fill="1" applyAlignment="1">
      <alignment vertical="center" wrapText="1"/>
    </xf>
    <xf numFmtId="164" fontId="5" fillId="0" borderId="0" xfId="0" applyNumberFormat="1" applyFont="1" applyFill="1" applyBorder="1" applyAlignment="1">
      <alignment vertical="center"/>
    </xf>
    <xf numFmtId="164" fontId="5" fillId="0" borderId="0" xfId="0" applyNumberFormat="1" applyFont="1" applyFill="1" applyBorder="1" applyAlignment="1">
      <alignment horizontal="center" vertical="center"/>
    </xf>
    <xf numFmtId="0" fontId="4" fillId="0" borderId="0" xfId="0" applyFont="1" applyFill="1" applyAlignment="1">
      <alignment vertical="center" wrapText="1"/>
    </xf>
    <xf numFmtId="0" fontId="5" fillId="0" borderId="0" xfId="0" applyFont="1" applyFill="1" applyAlignment="1">
      <alignment vertical="center" wrapText="1"/>
    </xf>
    <xf numFmtId="164" fontId="5" fillId="0" borderId="0" xfId="0" applyNumberFormat="1"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left" vertical="center" wrapText="1"/>
    </xf>
    <xf numFmtId="0" fontId="3" fillId="0" borderId="0" xfId="0" applyFont="1" applyFill="1" applyAlignment="1">
      <alignment horizontal="center" vertical="center" wrapText="1"/>
    </xf>
    <xf numFmtId="0" fontId="3" fillId="0" borderId="0" xfId="0" applyFont="1" applyFill="1" applyAlignment="1">
      <alignment vertical="center" wrapText="1"/>
    </xf>
    <xf numFmtId="0" fontId="3" fillId="0" borderId="0" xfId="0" applyFont="1" applyFill="1" applyAlignment="1">
      <alignment vertical="center"/>
    </xf>
    <xf numFmtId="0" fontId="5" fillId="12" borderId="0" xfId="0" applyFont="1" applyFill="1" applyAlignment="1">
      <alignment horizontal="left" vertical="center" indent="1"/>
    </xf>
    <xf numFmtId="0" fontId="13" fillId="12" borderId="0" xfId="2" applyFont="1" applyFill="1" applyBorder="1" applyAlignment="1">
      <alignment vertical="center"/>
    </xf>
    <xf numFmtId="0" fontId="13" fillId="13" borderId="6" xfId="3" applyFont="1" applyFill="1" applyBorder="1" applyAlignment="1">
      <alignment horizontal="left" vertical="center" wrapText="1" indent="2"/>
    </xf>
    <xf numFmtId="1" fontId="13" fillId="13" borderId="6" xfId="2" quotePrefix="1" applyNumberFormat="1" applyFont="1" applyFill="1" applyBorder="1" applyAlignment="1">
      <alignment horizontal="right" vertical="center"/>
    </xf>
    <xf numFmtId="0" fontId="13" fillId="13" borderId="0" xfId="3" applyFont="1" applyFill="1" applyBorder="1" applyAlignment="1">
      <alignment horizontal="left" vertical="center" wrapText="1" indent="2"/>
    </xf>
    <xf numFmtId="0" fontId="13" fillId="3" borderId="0" xfId="2" applyFont="1" applyFill="1" applyBorder="1" applyAlignment="1">
      <alignment vertical="center"/>
    </xf>
    <xf numFmtId="169" fontId="14" fillId="8" borderId="3" xfId="0" applyNumberFormat="1" applyFont="1" applyFill="1" applyBorder="1" applyAlignment="1">
      <alignment vertical="center" wrapText="1"/>
    </xf>
    <xf numFmtId="169" fontId="14" fillId="8" borderId="3" xfId="0" applyNumberFormat="1" applyFont="1" applyFill="1" applyBorder="1" applyAlignment="1">
      <alignment horizontal="center" vertical="center" wrapText="1"/>
    </xf>
    <xf numFmtId="170" fontId="8" fillId="2" borderId="3" xfId="2" applyNumberFormat="1" applyFont="1" applyFill="1" applyBorder="1">
      <alignment horizontal="center" vertical="center"/>
    </xf>
    <xf numFmtId="0" fontId="13" fillId="0" borderId="2" xfId="0" applyFont="1" applyBorder="1" applyAlignment="1">
      <alignment horizontal="center" vertical="center" wrapText="1"/>
    </xf>
    <xf numFmtId="169" fontId="5" fillId="8" borderId="2" xfId="0" applyNumberFormat="1" applyFont="1" applyFill="1" applyBorder="1" applyAlignment="1">
      <alignment horizontal="center" vertical="center" wrapText="1"/>
    </xf>
    <xf numFmtId="169" fontId="12" fillId="9" borderId="3" xfId="2" applyNumberFormat="1" applyFont="1" applyFill="1" applyBorder="1" applyAlignment="1">
      <alignment horizontal="center" vertical="center"/>
    </xf>
    <xf numFmtId="169" fontId="12" fillId="10" borderId="3" xfId="2" applyNumberFormat="1" applyFont="1" applyFill="1" applyBorder="1" applyAlignment="1">
      <alignment horizontal="center" vertical="center"/>
    </xf>
    <xf numFmtId="169" fontId="12" fillId="11" borderId="3" xfId="2" applyNumberFormat="1" applyFont="1" applyFill="1" applyBorder="1" applyAlignment="1">
      <alignment horizontal="center" vertical="center"/>
    </xf>
    <xf numFmtId="169" fontId="5" fillId="8" borderId="0" xfId="0" applyNumberFormat="1" applyFont="1" applyFill="1" applyAlignment="1">
      <alignment horizontal="center" vertical="center" wrapText="1"/>
    </xf>
    <xf numFmtId="169" fontId="5" fillId="8" borderId="0" xfId="0" applyNumberFormat="1" applyFont="1" applyFill="1" applyBorder="1" applyAlignment="1">
      <alignment horizontal="center" vertical="center" wrapText="1"/>
    </xf>
    <xf numFmtId="0" fontId="5" fillId="0" borderId="0" xfId="0" applyFont="1" applyFill="1" applyBorder="1" applyAlignment="1">
      <alignment vertical="center" wrapText="1"/>
    </xf>
    <xf numFmtId="0" fontId="15" fillId="15" borderId="0" xfId="0" applyFont="1" applyFill="1" applyBorder="1" applyAlignment="1">
      <alignment vertical="center"/>
    </xf>
    <xf numFmtId="0" fontId="16" fillId="2" borderId="0" xfId="0" applyFont="1" applyFill="1" applyAlignment="1">
      <alignment horizontal="center" vertical="center"/>
    </xf>
    <xf numFmtId="0" fontId="6" fillId="5" borderId="0" xfId="0" applyFont="1" applyFill="1" applyAlignment="1">
      <alignment horizontal="center" vertical="center" wrapText="1"/>
    </xf>
    <xf numFmtId="49" fontId="2" fillId="0" borderId="0" xfId="0" applyNumberFormat="1" applyFont="1" applyFill="1" applyAlignment="1">
      <alignment wrapText="1"/>
    </xf>
    <xf numFmtId="0" fontId="2" fillId="0" borderId="0" xfId="0" applyFont="1" applyFill="1" applyBorder="1" applyAlignment="1">
      <alignment vertical="center" wrapText="1"/>
    </xf>
    <xf numFmtId="0" fontId="2" fillId="0" borderId="0" xfId="0" applyFont="1" applyFill="1" applyBorder="1"/>
    <xf numFmtId="0" fontId="5" fillId="6" borderId="0" xfId="0" applyFont="1" applyFill="1" applyAlignment="1">
      <alignment horizontal="left" vertical="center" wrapText="1"/>
    </xf>
    <xf numFmtId="0" fontId="5" fillId="5" borderId="0"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2" fillId="3" borderId="0" xfId="0" applyFont="1" applyFill="1" applyAlignment="1">
      <alignment horizontal="center"/>
    </xf>
    <xf numFmtId="0" fontId="2" fillId="3" borderId="7" xfId="0" applyFont="1" applyFill="1" applyBorder="1" applyAlignment="1">
      <alignment horizontal="center"/>
    </xf>
    <xf numFmtId="49" fontId="2" fillId="6" borderId="0" xfId="0" applyNumberFormat="1" applyFont="1" applyFill="1" applyBorder="1" applyAlignment="1">
      <alignment horizontal="center"/>
    </xf>
    <xf numFmtId="0" fontId="13" fillId="0" borderId="0" xfId="0" applyFont="1" applyAlignment="1">
      <alignment horizontal="center" wrapText="1"/>
    </xf>
    <xf numFmtId="49" fontId="2" fillId="3" borderId="8" xfId="0" applyNumberFormat="1" applyFont="1" applyFill="1" applyBorder="1" applyAlignment="1">
      <alignment horizontal="center"/>
    </xf>
    <xf numFmtId="1" fontId="2" fillId="3" borderId="8" xfId="0" applyNumberFormat="1" applyFont="1" applyFill="1" applyBorder="1" applyAlignment="1">
      <alignment horizontal="center"/>
    </xf>
    <xf numFmtId="1" fontId="2" fillId="3" borderId="9" xfId="0" applyNumberFormat="1" applyFont="1" applyFill="1" applyBorder="1" applyAlignment="1">
      <alignment horizontal="center" vertical="center"/>
    </xf>
    <xf numFmtId="14" fontId="2" fillId="3" borderId="9" xfId="0" applyNumberFormat="1" applyFont="1" applyFill="1" applyBorder="1" applyAlignment="1">
      <alignment horizontal="center"/>
    </xf>
    <xf numFmtId="49" fontId="2" fillId="3" borderId="9" xfId="0" applyNumberFormat="1" applyFont="1" applyFill="1" applyBorder="1" applyAlignment="1">
      <alignment horizontal="center" wrapText="1"/>
    </xf>
    <xf numFmtId="49" fontId="2" fillId="3" borderId="9" xfId="0" applyNumberFormat="1" applyFont="1" applyFill="1" applyBorder="1" applyAlignment="1">
      <alignment horizontal="center" vertical="top" wrapText="1"/>
    </xf>
    <xf numFmtId="0" fontId="2" fillId="3" borderId="9" xfId="0" applyFont="1" applyFill="1" applyBorder="1" applyAlignment="1">
      <alignment horizontal="center"/>
    </xf>
    <xf numFmtId="0" fontId="2" fillId="3" borderId="10" xfId="0" applyFont="1" applyFill="1" applyBorder="1" applyAlignment="1">
      <alignment horizontal="center"/>
    </xf>
    <xf numFmtId="0" fontId="2" fillId="6" borderId="0" xfId="0" applyFont="1" applyFill="1"/>
    <xf numFmtId="0" fontId="5" fillId="6" borderId="0" xfId="0" applyFont="1" applyFill="1" applyAlignment="1">
      <alignment vertical="center" wrapText="1"/>
    </xf>
    <xf numFmtId="0" fontId="13" fillId="6" borderId="8" xfId="0" applyFont="1" applyFill="1" applyBorder="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17" fillId="15" borderId="0" xfId="0" applyFont="1" applyFill="1" applyBorder="1" applyAlignment="1">
      <alignment horizontal="center" vertical="center"/>
    </xf>
    <xf numFmtId="169" fontId="12" fillId="9" borderId="5" xfId="2" applyNumberFormat="1" applyFont="1" applyFill="1" applyBorder="1" applyAlignment="1">
      <alignment horizontal="center" vertical="center"/>
    </xf>
    <xf numFmtId="169" fontId="12" fillId="9" borderId="1" xfId="2" applyNumberFormat="1" applyFont="1" applyFill="1" applyBorder="1" applyAlignment="1">
      <alignment horizontal="center" vertical="center"/>
    </xf>
    <xf numFmtId="0" fontId="12" fillId="16" borderId="0" xfId="0" applyFont="1" applyFill="1" applyBorder="1" applyAlignment="1">
      <alignment vertical="center" wrapText="1"/>
    </xf>
    <xf numFmtId="0" fontId="12" fillId="16" borderId="0" xfId="0" applyFont="1" applyFill="1" applyBorder="1" applyAlignment="1">
      <alignment vertical="center"/>
    </xf>
    <xf numFmtId="0" fontId="15" fillId="16" borderId="0" xfId="0" applyFont="1" applyFill="1" applyBorder="1" applyAlignment="1">
      <alignment vertical="center"/>
    </xf>
    <xf numFmtId="0" fontId="12" fillId="15" borderId="0" xfId="0" applyFont="1" applyFill="1" applyBorder="1" applyAlignment="1">
      <alignment horizontal="left" vertical="center" wrapText="1"/>
    </xf>
    <xf numFmtId="0" fontId="12" fillId="15" borderId="0" xfId="0" applyFont="1" applyFill="1" applyBorder="1" applyAlignment="1">
      <alignment horizontal="right" vertical="center" wrapText="1"/>
    </xf>
    <xf numFmtId="0" fontId="12" fillId="15" borderId="0" xfId="0" applyFont="1" applyFill="1" applyBorder="1" applyAlignment="1">
      <alignment horizontal="center" vertical="center" wrapText="1"/>
    </xf>
    <xf numFmtId="0" fontId="12" fillId="15" borderId="0" xfId="0" applyFont="1" applyFill="1" applyBorder="1" applyAlignment="1">
      <alignment horizontal="center" vertical="center"/>
    </xf>
    <xf numFmtId="0" fontId="3" fillId="3" borderId="13" xfId="0" applyFont="1" applyFill="1" applyBorder="1" applyAlignment="1">
      <alignment horizontal="left" vertical="center" wrapText="1"/>
    </xf>
    <xf numFmtId="0" fontId="3" fillId="3" borderId="13" xfId="0" applyFont="1" applyFill="1" applyBorder="1" applyAlignment="1">
      <alignment horizontal="center" vertical="center"/>
    </xf>
    <xf numFmtId="0" fontId="3" fillId="3" borderId="14" xfId="0" applyFont="1" applyFill="1" applyBorder="1" applyAlignment="1">
      <alignment horizontal="left" vertical="center" wrapText="1"/>
    </xf>
    <xf numFmtId="0" fontId="3" fillId="3" borderId="14" xfId="0" applyFont="1" applyFill="1" applyBorder="1" applyAlignment="1">
      <alignment horizontal="center" vertical="center" wrapText="1"/>
    </xf>
    <xf numFmtId="0" fontId="3" fillId="3" borderId="14" xfId="0" applyFont="1" applyFill="1" applyBorder="1" applyAlignment="1">
      <alignment horizontal="center" vertical="center"/>
    </xf>
    <xf numFmtId="0" fontId="3" fillId="16" borderId="0" xfId="0" applyFont="1" applyFill="1" applyAlignment="1">
      <alignment horizontal="center" vertical="center"/>
    </xf>
    <xf numFmtId="0" fontId="3" fillId="14" borderId="0" xfId="0" applyFont="1" applyFill="1" applyAlignment="1">
      <alignment horizontal="center" vertical="center"/>
    </xf>
    <xf numFmtId="0" fontId="3" fillId="17" borderId="0" xfId="0" applyFont="1" applyFill="1" applyAlignment="1">
      <alignment horizontal="center" vertical="center"/>
    </xf>
    <xf numFmtId="0" fontId="12" fillId="14" borderId="0" xfId="0" applyFont="1" applyFill="1" applyBorder="1" applyAlignment="1">
      <alignment horizontal="left" vertical="center" wrapText="1"/>
    </xf>
    <xf numFmtId="0" fontId="3" fillId="17" borderId="15" xfId="0" applyFont="1" applyFill="1" applyBorder="1" applyAlignment="1">
      <alignment horizontal="center" vertical="center"/>
    </xf>
    <xf numFmtId="0" fontId="3" fillId="17" borderId="16" xfId="0" applyFont="1" applyFill="1" applyBorder="1" applyAlignment="1">
      <alignment horizontal="center" vertical="center"/>
    </xf>
    <xf numFmtId="0" fontId="5" fillId="4" borderId="17" xfId="0" applyFont="1" applyFill="1" applyBorder="1" applyAlignment="1">
      <alignment horizontal="center" vertical="center" wrapText="1"/>
    </xf>
    <xf numFmtId="0" fontId="14" fillId="0" borderId="0" xfId="0" applyFont="1" applyFill="1" applyAlignment="1">
      <alignment horizontal="center" vertical="center" wrapText="1"/>
    </xf>
    <xf numFmtId="0" fontId="13" fillId="0" borderId="0" xfId="0" applyFont="1" applyFill="1" applyAlignment="1">
      <alignment horizontal="center" vertical="center" wrapText="1"/>
    </xf>
    <xf numFmtId="0" fontId="12" fillId="16" borderId="0" xfId="0" applyFont="1" applyFill="1" applyBorder="1" applyAlignment="1">
      <alignment horizontal="left" vertical="center" wrapText="1"/>
    </xf>
    <xf numFmtId="0" fontId="3" fillId="17" borderId="0" xfId="0" applyFont="1" applyFill="1" applyAlignment="1">
      <alignment horizontal="center" vertical="center"/>
    </xf>
    <xf numFmtId="0" fontId="3" fillId="14" borderId="0" xfId="0" applyFont="1" applyFill="1" applyAlignment="1">
      <alignment horizontal="center" vertical="center"/>
    </xf>
    <xf numFmtId="0" fontId="12" fillId="14" borderId="0" xfId="0" applyFont="1" applyFill="1" applyAlignment="1">
      <alignment vertical="center" wrapText="1"/>
    </xf>
    <xf numFmtId="0" fontId="12" fillId="14" borderId="0" xfId="0" applyFont="1" applyFill="1" applyAlignment="1">
      <alignment horizontal="center" vertical="center"/>
    </xf>
    <xf numFmtId="0" fontId="12" fillId="11" borderId="0" xfId="0" applyFont="1" applyFill="1" applyAlignment="1">
      <alignment horizontal="center" vertical="center" wrapText="1"/>
    </xf>
    <xf numFmtId="169" fontId="5" fillId="12" borderId="0" xfId="2" applyNumberFormat="1" applyFont="1" applyFill="1" applyBorder="1" applyAlignment="1">
      <alignment horizontal="center" vertical="center"/>
    </xf>
    <xf numFmtId="169" fontId="5" fillId="12" borderId="0" xfId="2" applyNumberFormat="1" applyFont="1" applyFill="1" applyBorder="1" applyAlignment="1">
      <alignment horizontal="center" vertical="center"/>
    </xf>
    <xf numFmtId="0" fontId="13" fillId="3" borderId="0" xfId="2" applyFont="1" applyFill="1" applyBorder="1" applyAlignment="1">
      <alignment horizontal="center" vertical="center"/>
    </xf>
    <xf numFmtId="169" fontId="13" fillId="13" borderId="0" xfId="2" applyNumberFormat="1" applyFont="1" applyFill="1" applyBorder="1" applyAlignment="1">
      <alignment horizontal="center" vertical="center"/>
    </xf>
    <xf numFmtId="169" fontId="13" fillId="13" borderId="0" xfId="2" applyNumberFormat="1" applyFont="1" applyFill="1" applyBorder="1" applyAlignment="1">
      <alignment horizontal="center" vertical="center"/>
    </xf>
    <xf numFmtId="169" fontId="18" fillId="9" borderId="1" xfId="2"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0" fontId="12" fillId="14" borderId="0" xfId="0" applyFont="1" applyFill="1" applyBorder="1" applyAlignment="1">
      <alignment horizontal="center" vertical="center"/>
    </xf>
    <xf numFmtId="0" fontId="12" fillId="16" borderId="0" xfId="0" applyFont="1" applyFill="1" applyBorder="1" applyAlignment="1">
      <alignment horizontal="center" vertical="center"/>
    </xf>
    <xf numFmtId="164" fontId="12" fillId="15" borderId="0" xfId="0" applyNumberFormat="1" applyFont="1" applyFill="1" applyBorder="1" applyAlignment="1">
      <alignment horizontal="center" vertical="center"/>
    </xf>
    <xf numFmtId="164" fontId="3" fillId="3" borderId="13" xfId="1" applyNumberFormat="1" applyFont="1" applyFill="1" applyBorder="1" applyAlignment="1">
      <alignment horizontal="center" vertical="center"/>
    </xf>
    <xf numFmtId="164" fontId="3" fillId="3" borderId="14" xfId="1" applyNumberFormat="1" applyFont="1" applyFill="1" applyBorder="1" applyAlignment="1">
      <alignment horizontal="center" vertical="center"/>
    </xf>
    <xf numFmtId="164" fontId="12" fillId="16" borderId="0" xfId="1" applyNumberFormat="1" applyFont="1" applyFill="1" applyBorder="1" applyAlignment="1">
      <alignment horizontal="center" vertical="center"/>
    </xf>
    <xf numFmtId="164" fontId="5" fillId="17" borderId="15" xfId="1" applyNumberFormat="1" applyFont="1" applyFill="1" applyBorder="1" applyAlignment="1">
      <alignment horizontal="center" vertical="center"/>
    </xf>
    <xf numFmtId="164" fontId="5" fillId="17" borderId="16" xfId="1" applyNumberFormat="1" applyFont="1" applyFill="1" applyBorder="1" applyAlignment="1">
      <alignment horizontal="center" vertical="center"/>
    </xf>
    <xf numFmtId="164" fontId="12" fillId="14" borderId="0" xfId="0" applyNumberFormat="1" applyFont="1" applyFill="1" applyAlignment="1">
      <alignment horizontal="center" vertical="center"/>
    </xf>
    <xf numFmtId="0" fontId="13" fillId="3" borderId="0" xfId="2" applyFont="1" applyFill="1" applyBorder="1" applyAlignment="1">
      <alignment horizontal="center" vertical="center"/>
    </xf>
    <xf numFmtId="0" fontId="19" fillId="13" borderId="0" xfId="3" applyFont="1" applyFill="1" applyBorder="1" applyAlignment="1">
      <alignment horizontal="left" vertical="center" wrapText="1" indent="2"/>
    </xf>
    <xf numFmtId="10" fontId="8" fillId="18" borderId="3" xfId="2" applyNumberFormat="1" applyFont="1" applyFill="1" applyBorder="1">
      <alignment horizontal="center" vertical="center"/>
    </xf>
    <xf numFmtId="2" fontId="2" fillId="0" borderId="0" xfId="0" applyNumberFormat="1" applyFont="1" applyAlignment="1">
      <alignment horizontal="center" vertical="center"/>
    </xf>
    <xf numFmtId="10" fontId="4" fillId="0" borderId="0" xfId="0" applyNumberFormat="1" applyFont="1" applyAlignment="1">
      <alignment horizontal="center" vertical="center"/>
    </xf>
    <xf numFmtId="0" fontId="2" fillId="0" borderId="0" xfId="0" applyFont="1" applyAlignment="1">
      <alignment horizontal="right"/>
    </xf>
    <xf numFmtId="3" fontId="15" fillId="19" borderId="0" xfId="0" applyNumberFormat="1" applyFont="1" applyFill="1" applyAlignment="1">
      <alignment horizontal="center" vertical="center"/>
    </xf>
    <xf numFmtId="0" fontId="12" fillId="0" borderId="0" xfId="0" applyFont="1" applyFill="1" applyAlignment="1">
      <alignment vertical="center" wrapText="1"/>
    </xf>
    <xf numFmtId="169" fontId="5" fillId="0" borderId="0" xfId="2" applyNumberFormat="1" applyFont="1" applyFill="1" applyBorder="1" applyAlignment="1">
      <alignment horizontal="center" vertical="center"/>
    </xf>
    <xf numFmtId="0" fontId="13" fillId="0" borderId="0" xfId="2" applyFont="1" applyFill="1" applyBorder="1" applyAlignment="1">
      <alignment horizontal="center" vertical="center"/>
    </xf>
    <xf numFmtId="169" fontId="13" fillId="0" borderId="0" xfId="2" applyNumberFormat="1" applyFont="1" applyFill="1" applyBorder="1" applyAlignment="1">
      <alignment horizontal="center" vertical="center"/>
    </xf>
    <xf numFmtId="0" fontId="13" fillId="0" borderId="0" xfId="0" applyFont="1" applyFill="1" applyAlignment="1">
      <alignment vertical="center" wrapText="1"/>
    </xf>
    <xf numFmtId="0" fontId="13" fillId="0" borderId="0" xfId="0" applyFont="1" applyFill="1" applyAlignment="1">
      <alignment horizontal="left" vertical="center" wrapText="1" indent="1"/>
    </xf>
    <xf numFmtId="0" fontId="13" fillId="0" borderId="0" xfId="0" applyFont="1" applyFill="1" applyAlignment="1">
      <alignment horizontal="left" vertical="center" wrapText="1" indent="2"/>
    </xf>
    <xf numFmtId="0" fontId="13" fillId="0" borderId="0" xfId="0" applyFont="1" applyFill="1" applyBorder="1" applyAlignment="1">
      <alignment horizontal="left" vertical="center" wrapText="1" indent="1"/>
    </xf>
    <xf numFmtId="0" fontId="12" fillId="15" borderId="0" xfId="0" applyFont="1" applyFill="1" applyAlignment="1">
      <alignment horizontal="center" vertical="center" wrapText="1"/>
    </xf>
    <xf numFmtId="0" fontId="3" fillId="12" borderId="0" xfId="2" applyFont="1" applyFill="1" applyBorder="1" applyAlignment="1">
      <alignment vertical="center"/>
    </xf>
    <xf numFmtId="0" fontId="3" fillId="13" borderId="6" xfId="3" applyFont="1" applyFill="1" applyBorder="1" applyAlignment="1">
      <alignment horizontal="left" vertical="center" wrapText="1" indent="2"/>
    </xf>
    <xf numFmtId="1" fontId="3" fillId="13" borderId="6" xfId="2" quotePrefix="1" applyNumberFormat="1" applyFont="1" applyFill="1" applyBorder="1" applyAlignment="1">
      <alignment horizontal="right" vertical="center"/>
    </xf>
    <xf numFmtId="0" fontId="3" fillId="3" borderId="0" xfId="2" applyFont="1" applyFill="1" applyBorder="1" applyAlignment="1">
      <alignment horizontal="center" vertical="center"/>
    </xf>
    <xf numFmtId="0" fontId="3" fillId="13" borderId="0" xfId="3" applyFont="1" applyFill="1" applyBorder="1" applyAlignment="1">
      <alignment horizontal="left" vertical="center" wrapText="1" indent="2"/>
    </xf>
    <xf numFmtId="0" fontId="3" fillId="3" borderId="0" xfId="2" applyFont="1" applyFill="1" applyBorder="1" applyAlignment="1">
      <alignment vertical="center"/>
    </xf>
    <xf numFmtId="169" fontId="3" fillId="13" borderId="0" xfId="2" applyNumberFormat="1" applyFont="1" applyFill="1" applyBorder="1" applyAlignment="1">
      <alignment horizontal="center" vertical="center"/>
    </xf>
    <xf numFmtId="169" fontId="12" fillId="9" borderId="1" xfId="2" applyNumberFormat="1" applyFont="1" applyFill="1" applyBorder="1" applyAlignment="1">
      <alignment horizontal="center" vertical="center" wrapText="1"/>
    </xf>
    <xf numFmtId="0" fontId="3" fillId="17" borderId="15" xfId="0" applyFont="1" applyFill="1" applyBorder="1" applyAlignment="1">
      <alignment horizontal="left" vertical="center" wrapText="1" indent="1"/>
    </xf>
    <xf numFmtId="0" fontId="3" fillId="17" borderId="16" xfId="0" applyFont="1" applyFill="1" applyBorder="1" applyAlignment="1">
      <alignment horizontal="left" vertical="center" wrapText="1" indent="1"/>
    </xf>
    <xf numFmtId="0" fontId="3" fillId="17" borderId="0" xfId="0" applyFont="1" applyFill="1" applyAlignment="1">
      <alignment horizontal="left" vertical="center" wrapText="1" indent="1"/>
    </xf>
    <xf numFmtId="0" fontId="3" fillId="3" borderId="13" xfId="0" applyFont="1" applyFill="1" applyBorder="1" applyAlignment="1">
      <alignment horizontal="left" vertical="center" wrapText="1" indent="1"/>
    </xf>
    <xf numFmtId="0" fontId="3" fillId="3" borderId="14" xfId="0" applyFont="1" applyFill="1" applyBorder="1" applyAlignment="1">
      <alignment horizontal="left" vertical="center" wrapText="1" indent="1"/>
    </xf>
    <xf numFmtId="0" fontId="5" fillId="6" borderId="0" xfId="0" applyFont="1" applyFill="1" applyAlignment="1">
      <alignment horizontal="left" vertical="center" wrapText="1" indent="1"/>
    </xf>
    <xf numFmtId="0" fontId="3" fillId="3" borderId="0" xfId="0" applyFont="1" applyFill="1" applyAlignment="1">
      <alignment horizontal="left" vertical="center" wrapText="1" indent="1"/>
    </xf>
    <xf numFmtId="0" fontId="3" fillId="3" borderId="0" xfId="0" applyFont="1" applyFill="1" applyBorder="1" applyAlignment="1">
      <alignment horizontal="left" vertical="center" wrapText="1" indent="1"/>
    </xf>
    <xf numFmtId="0" fontId="5" fillId="3" borderId="0" xfId="0" applyFont="1" applyFill="1" applyBorder="1" applyAlignment="1">
      <alignment horizontal="left" vertical="center" wrapText="1" indent="1"/>
    </xf>
    <xf numFmtId="169" fontId="5" fillId="8" borderId="3" xfId="0" applyNumberFormat="1" applyFont="1" applyFill="1" applyBorder="1" applyAlignment="1">
      <alignment horizontal="left" vertical="center" wrapText="1" indent="1"/>
    </xf>
    <xf numFmtId="169" fontId="5" fillId="8" borderId="18" xfId="0" applyNumberFormat="1" applyFont="1" applyFill="1" applyBorder="1" applyAlignment="1">
      <alignment horizontal="left" vertical="center" wrapText="1" indent="1"/>
    </xf>
    <xf numFmtId="169" fontId="5" fillId="8" borderId="19" xfId="0" applyNumberFormat="1" applyFont="1" applyFill="1" applyBorder="1" applyAlignment="1">
      <alignment horizontal="left" vertical="center" wrapText="1" indent="1"/>
    </xf>
    <xf numFmtId="0" fontId="13" fillId="0" borderId="0" xfId="0" applyFont="1" applyFill="1" applyBorder="1" applyAlignment="1">
      <alignment horizontal="left" vertical="center" wrapText="1" indent="2"/>
    </xf>
    <xf numFmtId="0" fontId="4" fillId="4" borderId="17" xfId="0" applyFont="1" applyFill="1" applyBorder="1"/>
    <xf numFmtId="0" fontId="8" fillId="4" borderId="20" xfId="0" applyFont="1" applyFill="1" applyBorder="1" applyAlignment="1">
      <alignment horizontal="left" vertical="center" wrapText="1" indent="2"/>
    </xf>
    <xf numFmtId="0" fontId="4" fillId="3" borderId="0" xfId="0" applyFont="1" applyFill="1" applyAlignment="1">
      <alignment wrapText="1"/>
    </xf>
    <xf numFmtId="49" fontId="4" fillId="6" borderId="0" xfId="0" applyNumberFormat="1" applyFont="1" applyFill="1" applyBorder="1" applyAlignment="1">
      <alignment horizontal="center" vertical="center"/>
    </xf>
    <xf numFmtId="0" fontId="3" fillId="3" borderId="0" xfId="0" applyFont="1" applyFill="1" applyAlignment="1">
      <alignment horizontal="left" vertical="center" wrapText="1" indent="3"/>
    </xf>
    <xf numFmtId="0" fontId="3" fillId="3" borderId="0" xfId="0" applyFont="1" applyFill="1" applyAlignment="1">
      <alignment horizontal="left" vertical="center" indent="3"/>
    </xf>
    <xf numFmtId="0" fontId="5" fillId="3" borderId="0" xfId="0" applyFont="1" applyFill="1" applyAlignment="1">
      <alignment horizontal="left" vertical="center" wrapText="1" indent="3"/>
    </xf>
    <xf numFmtId="0" fontId="3" fillId="0" borderId="0" xfId="0" applyFont="1" applyFill="1" applyAlignment="1">
      <alignment horizontal="left" vertical="center" indent="3"/>
    </xf>
    <xf numFmtId="0" fontId="6" fillId="0" borderId="0" xfId="0" applyFont="1" applyFill="1" applyAlignment="1">
      <alignment horizontal="center" vertical="center"/>
    </xf>
    <xf numFmtId="0" fontId="3" fillId="0" borderId="0" xfId="0" applyFont="1" applyFill="1" applyAlignment="1">
      <alignment horizontal="left" vertical="center" wrapText="1" indent="3"/>
    </xf>
    <xf numFmtId="0" fontId="5" fillId="2" borderId="0" xfId="0" applyFont="1" applyFill="1" applyAlignment="1">
      <alignment horizontal="left" vertical="center" indent="3"/>
    </xf>
    <xf numFmtId="0" fontId="5" fillId="3" borderId="0" xfId="0" applyFont="1" applyFill="1" applyAlignment="1">
      <alignment horizontal="left" vertical="center" indent="3"/>
    </xf>
    <xf numFmtId="0" fontId="7" fillId="0" borderId="0" xfId="0" applyFont="1" applyAlignment="1">
      <alignment horizontal="left" vertical="center" wrapText="1" indent="3"/>
    </xf>
    <xf numFmtId="0" fontId="7" fillId="3" borderId="0" xfId="0" applyFont="1" applyFill="1" applyAlignment="1">
      <alignment horizontal="left" vertical="center" indent="8"/>
    </xf>
    <xf numFmtId="0" fontId="7" fillId="0" borderId="0" xfId="0" applyFont="1" applyAlignment="1">
      <alignment horizontal="left" vertical="center" indent="8"/>
    </xf>
    <xf numFmtId="0" fontId="7" fillId="0" borderId="0" xfId="0" applyFont="1" applyAlignment="1">
      <alignment horizontal="left" vertical="center" indent="3"/>
    </xf>
    <xf numFmtId="0" fontId="3" fillId="0" borderId="0" xfId="0" applyFont="1" applyAlignment="1">
      <alignment horizontal="left" wrapText="1" indent="3"/>
    </xf>
    <xf numFmtId="0" fontId="3" fillId="17" borderId="11" xfId="0" applyFont="1" applyFill="1" applyBorder="1" applyAlignment="1">
      <alignment horizontal="left" vertical="center" wrapText="1" indent="1"/>
    </xf>
    <xf numFmtId="164" fontId="3" fillId="17" borderId="11" xfId="0" applyNumberFormat="1" applyFont="1" applyFill="1" applyBorder="1" applyAlignment="1">
      <alignment horizontal="center" vertical="center"/>
    </xf>
    <xf numFmtId="0" fontId="3" fillId="17" borderId="11" xfId="0" applyFont="1" applyFill="1" applyBorder="1" applyAlignment="1">
      <alignment horizontal="center" vertical="center"/>
    </xf>
    <xf numFmtId="0" fontId="3" fillId="17" borderId="12" xfId="0" applyFont="1" applyFill="1" applyBorder="1" applyAlignment="1">
      <alignment horizontal="left" vertical="center" wrapText="1" indent="1"/>
    </xf>
    <xf numFmtId="164" fontId="3" fillId="17" borderId="12" xfId="0" applyNumberFormat="1" applyFont="1" applyFill="1" applyBorder="1" applyAlignment="1">
      <alignment horizontal="center" vertical="center"/>
    </xf>
    <xf numFmtId="0" fontId="3" fillId="17" borderId="12" xfId="0" applyFont="1" applyFill="1" applyBorder="1" applyAlignment="1">
      <alignment horizontal="center" vertical="center"/>
    </xf>
    <xf numFmtId="0" fontId="21" fillId="0" borderId="0" xfId="0" applyFont="1"/>
    <xf numFmtId="0" fontId="22" fillId="0" borderId="0" xfId="0" applyFont="1"/>
    <xf numFmtId="0" fontId="22" fillId="0" borderId="0" xfId="0" applyFont="1" applyAlignment="1">
      <alignment wrapText="1"/>
    </xf>
    <xf numFmtId="0" fontId="22" fillId="0" borderId="0" xfId="0" applyFont="1" applyAlignment="1">
      <alignment horizontal="center" vertical="center"/>
    </xf>
    <xf numFmtId="1" fontId="2" fillId="0" borderId="0" xfId="0" applyNumberFormat="1" applyFont="1" applyAlignment="1">
      <alignment horizontal="center" vertical="center"/>
    </xf>
    <xf numFmtId="0" fontId="22" fillId="3" borderId="0" xfId="0" applyFont="1" applyFill="1"/>
    <xf numFmtId="1" fontId="2" fillId="3" borderId="0" xfId="0" applyNumberFormat="1" applyFont="1" applyFill="1" applyAlignment="1">
      <alignment horizontal="center" vertical="center"/>
    </xf>
    <xf numFmtId="0" fontId="25" fillId="0" borderId="0" xfId="0" applyFont="1" applyAlignment="1">
      <alignment horizontal="center" vertical="center" wrapText="1"/>
    </xf>
    <xf numFmtId="0" fontId="25" fillId="3" borderId="0" xfId="0" applyFont="1" applyFill="1" applyAlignment="1">
      <alignment horizontal="center" vertical="center" wrapText="1"/>
    </xf>
    <xf numFmtId="0" fontId="23" fillId="7" borderId="0" xfId="0" applyFont="1" applyFill="1" applyAlignment="1">
      <alignment vertical="center" wrapText="1"/>
    </xf>
    <xf numFmtId="3" fontId="24" fillId="7" borderId="0" xfId="0" applyNumberFormat="1" applyFont="1" applyFill="1" applyAlignment="1">
      <alignment horizontal="center" vertical="center" wrapText="1"/>
    </xf>
    <xf numFmtId="0" fontId="22" fillId="17" borderId="0" xfId="0" applyFont="1" applyFill="1" applyAlignment="1">
      <alignment wrapText="1"/>
    </xf>
    <xf numFmtId="2" fontId="2" fillId="17" borderId="0" xfId="0" applyNumberFormat="1" applyFont="1" applyFill="1" applyAlignment="1">
      <alignment horizontal="center" vertical="center"/>
    </xf>
    <xf numFmtId="0" fontId="22" fillId="0" borderId="0" xfId="0" applyFont="1" applyAlignment="1">
      <alignment horizontal="left" indent="3"/>
    </xf>
    <xf numFmtId="0" fontId="22" fillId="0" borderId="0" xfId="0" applyFont="1" applyAlignment="1">
      <alignment horizontal="left" wrapText="1" indent="3"/>
    </xf>
    <xf numFmtId="0" fontId="3" fillId="7" borderId="0" xfId="0" applyFont="1" applyFill="1" applyAlignment="1">
      <alignment horizontal="left" vertical="center" wrapText="1"/>
    </xf>
    <xf numFmtId="1" fontId="2" fillId="7" borderId="8" xfId="0" applyNumberFormat="1" applyFont="1" applyFill="1" applyBorder="1" applyAlignment="1">
      <alignment horizontal="center"/>
    </xf>
    <xf numFmtId="0" fontId="2" fillId="7" borderId="0" xfId="0" applyFont="1" applyFill="1"/>
    <xf numFmtId="49" fontId="2" fillId="7" borderId="9" xfId="0" applyNumberFormat="1" applyFont="1" applyFill="1" applyBorder="1" applyAlignment="1">
      <alignment horizontal="center" wrapText="1"/>
    </xf>
    <xf numFmtId="0" fontId="3" fillId="7" borderId="0" xfId="0" applyFont="1" applyFill="1" applyBorder="1" applyAlignment="1">
      <alignment vertical="center" wrapText="1"/>
    </xf>
    <xf numFmtId="1" fontId="2" fillId="7" borderId="9" xfId="0" applyNumberFormat="1" applyFont="1" applyFill="1" applyBorder="1" applyAlignment="1">
      <alignment horizontal="center" vertical="center"/>
    </xf>
    <xf numFmtId="0" fontId="5" fillId="7" borderId="0" xfId="0" applyFont="1" applyFill="1" applyBorder="1" applyAlignment="1">
      <alignment horizontal="left" vertical="center" wrapText="1"/>
    </xf>
    <xf numFmtId="14" fontId="2" fillId="7" borderId="9" xfId="0" applyNumberFormat="1" applyFont="1" applyFill="1" applyBorder="1" applyAlignment="1">
      <alignment horizontal="center"/>
    </xf>
    <xf numFmtId="0" fontId="3" fillId="7" borderId="0" xfId="0" applyFont="1" applyFill="1" applyBorder="1" applyAlignment="1">
      <alignment horizontal="left" vertical="center" wrapText="1"/>
    </xf>
    <xf numFmtId="49" fontId="2" fillId="7" borderId="9" xfId="0" applyNumberFormat="1" applyFont="1" applyFill="1" applyBorder="1" applyAlignment="1">
      <alignment horizontal="center" vertical="top" wrapText="1"/>
    </xf>
    <xf numFmtId="0" fontId="2" fillId="7" borderId="0" xfId="0" applyFont="1" applyFill="1" applyAlignment="1">
      <alignment vertical="center" wrapText="1"/>
    </xf>
    <xf numFmtId="0" fontId="2" fillId="7" borderId="9" xfId="0" applyFont="1" applyFill="1" applyBorder="1" applyAlignment="1">
      <alignment horizontal="center"/>
    </xf>
    <xf numFmtId="0" fontId="2" fillId="7" borderId="10" xfId="0" applyFont="1" applyFill="1" applyBorder="1" applyAlignment="1">
      <alignment horizontal="center"/>
    </xf>
    <xf numFmtId="49" fontId="2" fillId="7" borderId="8" xfId="0" applyNumberFormat="1" applyFont="1" applyFill="1" applyBorder="1" applyAlignment="1">
      <alignment horizontal="center"/>
    </xf>
    <xf numFmtId="0" fontId="2" fillId="7" borderId="0" xfId="0" applyFont="1" applyFill="1" applyAlignment="1">
      <alignment horizontal="center"/>
    </xf>
    <xf numFmtId="0" fontId="2" fillId="7" borderId="7" xfId="0" applyFont="1" applyFill="1" applyBorder="1" applyAlignment="1">
      <alignment horizontal="center"/>
    </xf>
    <xf numFmtId="0" fontId="3" fillId="17" borderId="11" xfId="0" applyFont="1" applyFill="1" applyBorder="1" applyAlignment="1">
      <alignment horizontal="left" vertical="center" wrapText="1"/>
    </xf>
    <xf numFmtId="0" fontId="3" fillId="17" borderId="12" xfId="0" applyFont="1" applyFill="1" applyBorder="1" applyAlignment="1">
      <alignment horizontal="left" vertical="center" wrapText="1"/>
    </xf>
    <xf numFmtId="0" fontId="3" fillId="20" borderId="15" xfId="0" applyFont="1" applyFill="1" applyBorder="1" applyAlignment="1">
      <alignment horizontal="justify" vertical="center" wrapText="1"/>
    </xf>
    <xf numFmtId="164" fontId="5" fillId="20" borderId="15" xfId="1" applyNumberFormat="1" applyFont="1" applyFill="1" applyBorder="1" applyAlignment="1">
      <alignment horizontal="center" vertical="center"/>
    </xf>
    <xf numFmtId="0" fontId="3" fillId="20" borderId="15" xfId="0" applyFont="1" applyFill="1" applyBorder="1" applyAlignment="1">
      <alignment horizontal="center" vertical="center"/>
    </xf>
    <xf numFmtId="0" fontId="3" fillId="20" borderId="16" xfId="0" applyFont="1" applyFill="1" applyBorder="1" applyAlignment="1">
      <alignment horizontal="justify" vertical="center" wrapText="1"/>
    </xf>
    <xf numFmtId="164" fontId="5" fillId="20" borderId="16" xfId="1" applyNumberFormat="1" applyFont="1" applyFill="1" applyBorder="1" applyAlignment="1">
      <alignment horizontal="center" vertical="center"/>
    </xf>
    <xf numFmtId="0" fontId="3" fillId="20" borderId="16" xfId="0" applyFont="1" applyFill="1" applyBorder="1" applyAlignment="1">
      <alignment horizontal="center" vertical="center"/>
    </xf>
    <xf numFmtId="0" fontId="3" fillId="20" borderId="0" xfId="0" applyFont="1" applyFill="1" applyAlignment="1">
      <alignment vertical="center" wrapText="1"/>
    </xf>
    <xf numFmtId="0" fontId="5" fillId="20" borderId="0" xfId="0" applyFont="1" applyFill="1" applyAlignment="1">
      <alignment horizontal="center" vertical="center"/>
    </xf>
    <xf numFmtId="0" fontId="3" fillId="20" borderId="0" xfId="0" applyFont="1" applyFill="1" applyAlignment="1">
      <alignment horizontal="center" vertical="center"/>
    </xf>
    <xf numFmtId="9" fontId="14" fillId="20" borderId="0" xfId="0" applyNumberFormat="1" applyFont="1" applyFill="1" applyAlignment="1">
      <alignment horizontal="center" vertical="center" wrapText="1"/>
    </xf>
    <xf numFmtId="9" fontId="4" fillId="20" borderId="0" xfId="0" applyNumberFormat="1" applyFont="1" applyFill="1" applyAlignment="1">
      <alignment horizontal="center" vertical="center"/>
    </xf>
    <xf numFmtId="0" fontId="15" fillId="15" borderId="0" xfId="0" applyFont="1" applyFill="1" applyAlignment="1">
      <alignment horizontal="center" vertical="center" wrapText="1"/>
    </xf>
    <xf numFmtId="10" fontId="8" fillId="4" borderId="3" xfId="2" applyNumberFormat="1" applyFont="1" applyFill="1" applyBorder="1">
      <alignment horizontal="center" vertical="center"/>
    </xf>
  </cellXfs>
  <cellStyles count="4">
    <cellStyle name="Currency" xfId="1" builtinId="4"/>
    <cellStyle name="Name" xfId="2" xr:uid="{13011878-5700-4511-BD80-6462F43EA434}"/>
    <cellStyle name="Normal" xfId="0" builtinId="0"/>
    <cellStyle name="Task" xfId="3" xr:uid="{D33C3CC4-61BA-4E47-8618-161EA243BD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44E89-A8E6-4204-A7EF-2C6D1D4797AB}">
  <dimension ref="A1:D31"/>
  <sheetViews>
    <sheetView workbookViewId="0">
      <selection activeCell="A24" sqref="A24"/>
    </sheetView>
  </sheetViews>
  <sheetFormatPr defaultColWidth="9.33203125" defaultRowHeight="22.2" customHeight="1" x14ac:dyDescent="0.25"/>
  <cols>
    <col min="1" max="1" width="137.33203125" style="2" customWidth="1"/>
    <col min="2" max="16384" width="9.33203125" style="2"/>
  </cols>
  <sheetData>
    <row r="1" spans="1:4" ht="22.2" customHeight="1" x14ac:dyDescent="0.25">
      <c r="A1" s="7" t="s">
        <v>13</v>
      </c>
      <c r="B1" s="12"/>
      <c r="C1" s="12"/>
      <c r="D1" s="12"/>
    </row>
    <row r="2" spans="1:4" ht="22.2" customHeight="1" x14ac:dyDescent="0.25">
      <c r="A2" s="1"/>
      <c r="B2" s="12"/>
      <c r="C2" s="12"/>
      <c r="D2" s="12"/>
    </row>
    <row r="3" spans="1:4" ht="22.2" customHeight="1" x14ac:dyDescent="0.25">
      <c r="A3" s="163" t="s">
        <v>79</v>
      </c>
      <c r="B3" s="165"/>
      <c r="C3" s="165"/>
      <c r="D3" s="12"/>
    </row>
    <row r="4" spans="1:4" ht="22.2" customHeight="1" x14ac:dyDescent="0.25">
      <c r="A4" s="168" t="s">
        <v>80</v>
      </c>
      <c r="B4" s="166"/>
      <c r="C4" s="166"/>
      <c r="D4" s="12"/>
    </row>
    <row r="5" spans="1:4" ht="22.2" customHeight="1" x14ac:dyDescent="0.25">
      <c r="A5" s="162" t="s">
        <v>81</v>
      </c>
      <c r="B5" s="167"/>
      <c r="C5" s="167"/>
      <c r="D5" s="12"/>
    </row>
    <row r="6" spans="1:4" ht="22.2" customHeight="1" x14ac:dyDescent="0.25">
      <c r="A6" s="6" t="s">
        <v>82</v>
      </c>
      <c r="B6" s="167"/>
      <c r="C6" s="167"/>
      <c r="D6" s="12"/>
    </row>
    <row r="7" spans="1:4" ht="22.2" customHeight="1" x14ac:dyDescent="0.25">
      <c r="A7" s="162" t="s">
        <v>83</v>
      </c>
      <c r="B7" s="167"/>
      <c r="C7" s="167"/>
      <c r="D7" s="12"/>
    </row>
    <row r="8" spans="1:4" ht="22.2" customHeight="1" x14ac:dyDescent="0.25">
      <c r="A8" s="6" t="s">
        <v>14</v>
      </c>
      <c r="B8" s="167"/>
      <c r="C8" s="167"/>
      <c r="D8" s="12"/>
    </row>
    <row r="9" spans="1:4" ht="22.2" customHeight="1" x14ac:dyDescent="0.25">
      <c r="A9" s="164" t="s">
        <v>84</v>
      </c>
      <c r="B9" s="167"/>
      <c r="C9" s="167"/>
      <c r="D9" s="12"/>
    </row>
    <row r="10" spans="1:4" ht="30.6" customHeight="1" x14ac:dyDescent="0.25">
      <c r="A10" s="167" t="s">
        <v>85</v>
      </c>
      <c r="B10" s="167"/>
      <c r="C10" s="167"/>
      <c r="D10" s="12"/>
    </row>
    <row r="11" spans="1:4" ht="22.2" customHeight="1" x14ac:dyDescent="0.3">
      <c r="A11" s="9"/>
      <c r="B11" s="12"/>
      <c r="C11" s="12"/>
      <c r="D11" s="12"/>
    </row>
    <row r="12" spans="1:4" ht="22.2" customHeight="1" x14ac:dyDescent="0.25">
      <c r="A12" s="169" t="s">
        <v>21</v>
      </c>
      <c r="B12" s="12"/>
      <c r="C12" s="12"/>
      <c r="D12" s="12"/>
    </row>
    <row r="13" spans="1:4" ht="36.6" customHeight="1" x14ac:dyDescent="0.25">
      <c r="A13" s="170" t="s">
        <v>113</v>
      </c>
      <c r="B13" s="12"/>
      <c r="C13" s="12"/>
      <c r="D13" s="12"/>
    </row>
    <row r="14" spans="1:4" ht="22.2" customHeight="1" x14ac:dyDescent="0.25">
      <c r="A14" s="171" t="s">
        <v>22</v>
      </c>
      <c r="B14" s="12"/>
      <c r="C14" s="12"/>
      <c r="D14" s="12"/>
    </row>
    <row r="15" spans="1:4" ht="21" customHeight="1" x14ac:dyDescent="0.25">
      <c r="A15" s="172" t="s">
        <v>23</v>
      </c>
      <c r="B15" s="12"/>
      <c r="C15" s="12"/>
      <c r="D15" s="12"/>
    </row>
    <row r="16" spans="1:4" ht="19.8" customHeight="1" x14ac:dyDescent="0.25">
      <c r="A16" s="172" t="s">
        <v>24</v>
      </c>
      <c r="B16" s="12"/>
      <c r="C16" s="12"/>
      <c r="D16" s="12"/>
    </row>
    <row r="17" spans="1:4" ht="22.2" customHeight="1" x14ac:dyDescent="0.25">
      <c r="A17" s="172" t="s">
        <v>25</v>
      </c>
      <c r="B17" s="12"/>
      <c r="C17" s="12"/>
      <c r="D17" s="12"/>
    </row>
    <row r="18" spans="1:4" ht="22.2" customHeight="1" x14ac:dyDescent="0.25">
      <c r="A18" s="172" t="s">
        <v>26</v>
      </c>
      <c r="B18" s="12"/>
      <c r="C18" s="12"/>
      <c r="D18" s="12"/>
    </row>
    <row r="19" spans="1:4" ht="22.2" customHeight="1" x14ac:dyDescent="0.25">
      <c r="A19" s="172" t="s">
        <v>114</v>
      </c>
      <c r="B19" s="12"/>
      <c r="C19" s="12"/>
      <c r="D19" s="12"/>
    </row>
    <row r="20" spans="1:4" ht="22.2" customHeight="1" x14ac:dyDescent="0.25">
      <c r="A20" s="173" t="s">
        <v>86</v>
      </c>
      <c r="B20" s="12"/>
      <c r="C20" s="12"/>
      <c r="D20" s="12"/>
    </row>
    <row r="21" spans="1:4" ht="27" customHeight="1" x14ac:dyDescent="0.25">
      <c r="A21" s="173" t="s">
        <v>115</v>
      </c>
      <c r="B21" s="12"/>
      <c r="C21" s="12"/>
      <c r="D21" s="12"/>
    </row>
    <row r="22" spans="1:4" ht="33" customHeight="1" x14ac:dyDescent="0.3">
      <c r="A22" s="174" t="s">
        <v>87</v>
      </c>
      <c r="B22" s="12"/>
      <c r="C22" s="12"/>
      <c r="D22" s="12"/>
    </row>
    <row r="23" spans="1:4" ht="22.2" customHeight="1" x14ac:dyDescent="0.25">
      <c r="A23" s="12"/>
      <c r="B23" s="12"/>
      <c r="C23" s="12"/>
      <c r="D23" s="12"/>
    </row>
    <row r="24" spans="1:4" ht="22.2" customHeight="1" x14ac:dyDescent="0.25">
      <c r="A24" s="12"/>
      <c r="B24" s="12"/>
      <c r="C24" s="12"/>
      <c r="D24" s="12"/>
    </row>
    <row r="25" spans="1:4" ht="22.2" customHeight="1" x14ac:dyDescent="0.25">
      <c r="A25" s="12"/>
      <c r="B25" s="12"/>
      <c r="C25" s="12"/>
      <c r="D25" s="12"/>
    </row>
    <row r="26" spans="1:4" ht="22.2" customHeight="1" x14ac:dyDescent="0.25">
      <c r="A26" s="12"/>
      <c r="B26" s="12"/>
      <c r="C26" s="12"/>
      <c r="D26" s="12"/>
    </row>
    <row r="27" spans="1:4" ht="22.2" customHeight="1" x14ac:dyDescent="0.25">
      <c r="A27" s="12"/>
      <c r="B27" s="12"/>
      <c r="C27" s="12"/>
      <c r="D27" s="12"/>
    </row>
    <row r="28" spans="1:4" ht="22.2" customHeight="1" x14ac:dyDescent="0.25">
      <c r="B28" s="12"/>
      <c r="C28" s="12"/>
      <c r="D28" s="12"/>
    </row>
    <row r="29" spans="1:4" ht="22.2" customHeight="1" x14ac:dyDescent="0.25">
      <c r="B29" s="12"/>
      <c r="C29" s="12"/>
      <c r="D29" s="12"/>
    </row>
    <row r="30" spans="1:4" ht="22.2" customHeight="1" x14ac:dyDescent="0.25">
      <c r="B30" s="12"/>
      <c r="C30" s="12"/>
      <c r="D30" s="12"/>
    </row>
    <row r="31" spans="1:4" ht="22.2" customHeight="1" x14ac:dyDescent="0.25">
      <c r="B31" s="12"/>
      <c r="C31" s="12"/>
      <c r="D31" s="1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0ADAA-F6E0-4A87-9675-ED1E55A150A5}">
  <dimension ref="A1:AS59"/>
  <sheetViews>
    <sheetView tabSelected="1" workbookViewId="0">
      <selection activeCell="A11" sqref="A11:D11"/>
    </sheetView>
  </sheetViews>
  <sheetFormatPr defaultColWidth="9.33203125" defaultRowHeight="15.6" x14ac:dyDescent="0.25"/>
  <cols>
    <col min="1" max="1" width="55.6640625" style="10" customWidth="1"/>
    <col min="2" max="2" width="17.77734375" style="2" customWidth="1"/>
    <col min="3" max="3" width="28.21875" style="2" customWidth="1"/>
    <col min="4" max="4" width="6.6640625" style="2" customWidth="1"/>
    <col min="5" max="5" width="3.21875" style="2" customWidth="1"/>
    <col min="6" max="6" width="40.33203125" style="5" customWidth="1"/>
    <col min="7" max="7" width="27.88671875" style="2" customWidth="1"/>
    <col min="8" max="8" width="51.88671875" style="2" customWidth="1"/>
    <col min="9" max="9" width="19.5546875" style="2" customWidth="1"/>
    <col min="10" max="10" width="28.33203125" style="2" customWidth="1"/>
    <col min="11" max="16384" width="9.33203125" style="2"/>
  </cols>
  <sheetData>
    <row r="1" spans="1:45" s="1" customFormat="1" ht="34.799999999999997" customHeight="1" x14ac:dyDescent="0.25">
      <c r="A1" s="49" t="s">
        <v>15</v>
      </c>
      <c r="B1" s="49"/>
      <c r="C1" s="49"/>
      <c r="D1" s="49"/>
      <c r="E1" s="49"/>
      <c r="F1" s="49"/>
      <c r="G1" s="49"/>
      <c r="H1" s="49"/>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row>
    <row r="2" spans="1:45" s="1" customFormat="1" ht="9.6" customHeight="1" x14ac:dyDescent="0.25">
      <c r="A2" s="4"/>
      <c r="C2" s="3"/>
      <c r="E2" s="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row>
    <row r="3" spans="1:45" ht="25.2" customHeight="1" x14ac:dyDescent="0.25">
      <c r="A3" s="55" t="s">
        <v>0</v>
      </c>
      <c r="B3" s="55"/>
      <c r="C3" s="55"/>
      <c r="D3" s="55"/>
      <c r="E3" s="55"/>
      <c r="F3" s="55"/>
      <c r="G3" s="55"/>
      <c r="H3" s="55"/>
      <c r="I3" s="53"/>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row>
    <row r="4" spans="1:45" ht="30" customHeight="1" x14ac:dyDescent="0.25">
      <c r="A4" s="150" t="s">
        <v>16</v>
      </c>
      <c r="B4" s="59"/>
      <c r="C4" s="59"/>
      <c r="D4" s="59"/>
      <c r="E4" s="69"/>
      <c r="F4" s="150" t="s">
        <v>34</v>
      </c>
      <c r="G4" s="71" t="s">
        <v>67</v>
      </c>
      <c r="H4" s="71"/>
      <c r="I4" s="52"/>
    </row>
    <row r="5" spans="1:45" x14ac:dyDescent="0.25">
      <c r="A5" s="151" t="s">
        <v>17</v>
      </c>
      <c r="B5" s="62"/>
      <c r="C5" s="62"/>
      <c r="D5" s="62"/>
      <c r="E5" s="11"/>
      <c r="F5" s="151" t="s">
        <v>5</v>
      </c>
      <c r="G5" s="65"/>
      <c r="H5" s="65"/>
      <c r="I5" s="51"/>
    </row>
    <row r="6" spans="1:45" ht="35.4" customHeight="1" x14ac:dyDescent="0.25">
      <c r="A6" s="152" t="s">
        <v>33</v>
      </c>
      <c r="B6" s="63"/>
      <c r="C6" s="63"/>
      <c r="D6" s="63"/>
      <c r="E6" s="11"/>
      <c r="F6" s="151" t="s">
        <v>6</v>
      </c>
      <c r="G6" s="65"/>
      <c r="H6" s="65"/>
      <c r="I6" s="14"/>
    </row>
    <row r="7" spans="1:45" x14ac:dyDescent="0.25">
      <c r="A7" s="153" t="s">
        <v>1</v>
      </c>
      <c r="B7" s="64"/>
      <c r="C7" s="64"/>
      <c r="D7" s="64"/>
      <c r="E7" s="11"/>
      <c r="F7" s="151" t="s">
        <v>7</v>
      </c>
      <c r="G7" s="65"/>
      <c r="H7" s="65"/>
      <c r="I7" s="14"/>
    </row>
    <row r="8" spans="1:45" x14ac:dyDescent="0.25">
      <c r="A8" s="152" t="s">
        <v>2</v>
      </c>
      <c r="B8" s="64"/>
      <c r="C8" s="64"/>
      <c r="D8" s="64"/>
      <c r="E8" s="11"/>
      <c r="F8" s="151" t="s">
        <v>8</v>
      </c>
      <c r="G8" s="66"/>
      <c r="H8" s="66"/>
      <c r="I8" s="15"/>
    </row>
    <row r="9" spans="1:45" x14ac:dyDescent="0.25">
      <c r="A9" s="152" t="s">
        <v>3</v>
      </c>
      <c r="B9" s="64"/>
      <c r="C9" s="64"/>
      <c r="D9" s="64"/>
      <c r="E9" s="11"/>
      <c r="F9" s="13"/>
      <c r="G9" s="67"/>
      <c r="H9" s="68"/>
      <c r="I9" s="40"/>
    </row>
    <row r="10" spans="1:45" x14ac:dyDescent="0.25">
      <c r="A10" s="152" t="s">
        <v>4</v>
      </c>
      <c r="B10" s="61"/>
      <c r="C10" s="61"/>
      <c r="D10" s="61"/>
      <c r="E10" s="11"/>
      <c r="F10" s="13"/>
      <c r="G10" s="57"/>
      <c r="H10" s="58"/>
      <c r="I10" s="40"/>
    </row>
    <row r="11" spans="1:45" ht="37.200000000000003" customHeight="1" x14ac:dyDescent="0.25">
      <c r="A11" s="56" t="s">
        <v>112</v>
      </c>
      <c r="B11" s="50"/>
      <c r="C11" s="50"/>
      <c r="D11" s="50"/>
      <c r="E11" s="8"/>
      <c r="F11" s="50" t="s">
        <v>9</v>
      </c>
      <c r="G11" s="50"/>
      <c r="H11" s="50"/>
    </row>
    <row r="12" spans="1:45" ht="32.4" customHeight="1" x14ac:dyDescent="0.25">
      <c r="A12" s="81" t="s">
        <v>18</v>
      </c>
      <c r="B12" s="84" t="s">
        <v>41</v>
      </c>
      <c r="C12" s="84" t="s">
        <v>10</v>
      </c>
      <c r="D12" s="48"/>
      <c r="F12" s="41" t="s">
        <v>29</v>
      </c>
      <c r="G12" s="46"/>
      <c r="H12" s="45" t="s">
        <v>35</v>
      </c>
    </row>
    <row r="13" spans="1:45" ht="33" customHeight="1" x14ac:dyDescent="0.25">
      <c r="A13" s="175" t="s">
        <v>36</v>
      </c>
      <c r="B13" s="176"/>
      <c r="C13" s="177"/>
      <c r="D13" s="177"/>
      <c r="F13" s="76">
        <f>B18+B24</f>
        <v>0</v>
      </c>
      <c r="G13" s="77"/>
      <c r="H13" s="144">
        <f>C31</f>
        <v>0</v>
      </c>
    </row>
    <row r="14" spans="1:45" ht="35.4" customHeight="1" x14ac:dyDescent="0.3">
      <c r="A14" s="178" t="s">
        <v>37</v>
      </c>
      <c r="B14" s="179"/>
      <c r="C14" s="180"/>
      <c r="D14" s="180"/>
      <c r="F14" s="154" t="s">
        <v>71</v>
      </c>
      <c r="G14" s="154" t="s">
        <v>54</v>
      </c>
      <c r="H14" s="154" t="s">
        <v>72</v>
      </c>
      <c r="I14" s="9"/>
      <c r="J14" s="9"/>
    </row>
    <row r="15" spans="1:45" ht="36.6" customHeight="1" x14ac:dyDescent="0.25">
      <c r="A15" s="178" t="s">
        <v>38</v>
      </c>
      <c r="B15" s="179"/>
      <c r="C15" s="180"/>
      <c r="D15" s="180"/>
      <c r="F15" s="42">
        <v>0</v>
      </c>
      <c r="G15" s="43">
        <v>0</v>
      </c>
      <c r="H15" s="44" t="e">
        <f>F13/B32</f>
        <v>#DIV/0!</v>
      </c>
    </row>
    <row r="16" spans="1:45" ht="35.4" customHeight="1" x14ac:dyDescent="0.25">
      <c r="A16" s="178" t="s">
        <v>39</v>
      </c>
      <c r="B16" s="179"/>
      <c r="C16" s="180"/>
      <c r="D16" s="180"/>
      <c r="F16" s="155" t="s">
        <v>73</v>
      </c>
      <c r="G16" s="155" t="s">
        <v>74</v>
      </c>
      <c r="H16" s="155" t="s">
        <v>75</v>
      </c>
    </row>
    <row r="17" spans="1:10" ht="49.2" customHeight="1" x14ac:dyDescent="0.25">
      <c r="A17" s="178" t="s">
        <v>40</v>
      </c>
      <c r="B17" s="179"/>
      <c r="C17" s="180"/>
      <c r="D17" s="180"/>
      <c r="F17" s="156"/>
      <c r="G17" s="156"/>
      <c r="H17" s="156"/>
    </row>
    <row r="18" spans="1:10" ht="38.4" customHeight="1" x14ac:dyDescent="0.25">
      <c r="A18" s="81" t="s">
        <v>11</v>
      </c>
      <c r="B18" s="114">
        <f>SUM(B13:B17)</f>
        <v>0</v>
      </c>
      <c r="C18" s="75"/>
      <c r="D18" s="75"/>
      <c r="F18" s="39" t="e">
        <f>F13/F15</f>
        <v>#DIV/0!</v>
      </c>
      <c r="G18" s="39" t="e">
        <f>F13/G15</f>
        <v>#DIV/0!</v>
      </c>
      <c r="H18" s="39" t="e">
        <f>H15/C33</f>
        <v>#DIV/0!</v>
      </c>
    </row>
    <row r="19" spans="1:10" ht="27" customHeight="1" x14ac:dyDescent="0.25">
      <c r="A19" s="78" t="s">
        <v>19</v>
      </c>
      <c r="B19" s="113" t="s">
        <v>41</v>
      </c>
      <c r="C19" s="79" t="s">
        <v>10</v>
      </c>
      <c r="D19" s="80"/>
      <c r="I19" s="60"/>
      <c r="J19" s="60"/>
    </row>
    <row r="20" spans="1:10" ht="31.2" x14ac:dyDescent="0.25">
      <c r="A20" s="148" t="s">
        <v>44</v>
      </c>
      <c r="B20" s="115"/>
      <c r="C20" s="86"/>
      <c r="D20" s="86"/>
      <c r="F20" s="136" t="s">
        <v>105</v>
      </c>
      <c r="G20" s="136"/>
      <c r="I20" s="60"/>
      <c r="J20" s="60"/>
    </row>
    <row r="21" spans="1:10" ht="49.2" customHeight="1" x14ac:dyDescent="0.25">
      <c r="A21" s="149" t="s">
        <v>45</v>
      </c>
      <c r="B21" s="116"/>
      <c r="C21" s="88"/>
      <c r="D21" s="88"/>
      <c r="F21" s="17" t="s">
        <v>77</v>
      </c>
      <c r="G21" s="16" t="s">
        <v>43</v>
      </c>
    </row>
    <row r="22" spans="1:10" ht="33.6" customHeight="1" x14ac:dyDescent="0.25">
      <c r="A22" s="149" t="s">
        <v>46</v>
      </c>
      <c r="B22" s="116"/>
      <c r="C22" s="88"/>
      <c r="D22" s="88"/>
      <c r="F22" s="18" t="s">
        <v>106</v>
      </c>
      <c r="G22" s="60" t="s">
        <v>107</v>
      </c>
    </row>
    <row r="23" spans="1:10" ht="28.2" customHeight="1" x14ac:dyDescent="0.25">
      <c r="A23" s="149" t="s">
        <v>47</v>
      </c>
      <c r="B23" s="116"/>
      <c r="C23" s="89"/>
      <c r="D23" s="89"/>
      <c r="F23" s="18"/>
      <c r="G23" s="60"/>
    </row>
    <row r="24" spans="1:10" ht="31.8" customHeight="1" x14ac:dyDescent="0.25">
      <c r="A24" s="99" t="s">
        <v>12</v>
      </c>
      <c r="B24" s="117">
        <f>SUM(B20:B23)</f>
        <v>0</v>
      </c>
      <c r="C24" s="90"/>
      <c r="D24" s="90"/>
    </row>
    <row r="25" spans="1:10" ht="28.2" customHeight="1" x14ac:dyDescent="0.25">
      <c r="A25" s="93" t="s">
        <v>56</v>
      </c>
      <c r="B25" s="112" t="s">
        <v>41</v>
      </c>
      <c r="C25" s="91"/>
      <c r="D25" s="91"/>
    </row>
    <row r="26" spans="1:10" ht="19.5" customHeight="1" x14ac:dyDescent="0.25">
      <c r="A26" s="145" t="s">
        <v>48</v>
      </c>
      <c r="B26" s="118"/>
      <c r="C26" s="94"/>
      <c r="D26" s="94"/>
    </row>
    <row r="27" spans="1:10" ht="19.2" customHeight="1" x14ac:dyDescent="0.25">
      <c r="A27" s="146" t="s">
        <v>49</v>
      </c>
      <c r="B27" s="119"/>
      <c r="C27" s="95"/>
      <c r="D27" s="95"/>
    </row>
    <row r="28" spans="1:10" x14ac:dyDescent="0.25">
      <c r="A28" s="147" t="s">
        <v>50</v>
      </c>
      <c r="B28" s="100"/>
      <c r="C28" s="92"/>
      <c r="D28" s="92"/>
    </row>
    <row r="29" spans="1:10" ht="29.4" customHeight="1" x14ac:dyDescent="0.25">
      <c r="A29" s="102" t="s">
        <v>51</v>
      </c>
      <c r="B29" s="120">
        <f>SUM(B26:B28)</f>
        <v>0</v>
      </c>
      <c r="C29" s="103"/>
      <c r="D29" s="101"/>
    </row>
    <row r="30" spans="1:10" ht="21.6" customHeight="1" x14ac:dyDescent="0.25">
      <c r="A30" s="104" t="s">
        <v>52</v>
      </c>
      <c r="B30" s="104"/>
      <c r="C30" s="104"/>
      <c r="D30" s="104"/>
    </row>
    <row r="31" spans="1:10" x14ac:dyDescent="0.25">
      <c r="A31" s="31" t="s">
        <v>27</v>
      </c>
      <c r="B31" s="137"/>
      <c r="C31" s="106">
        <f>B32*C33</f>
        <v>0</v>
      </c>
      <c r="D31" s="106"/>
    </row>
    <row r="32" spans="1:10" ht="21.6" customHeight="1" x14ac:dyDescent="0.25">
      <c r="A32" s="138" t="s">
        <v>28</v>
      </c>
      <c r="B32" s="139">
        <f>0*0.11</f>
        <v>0</v>
      </c>
      <c r="C32" s="140"/>
      <c r="D32" s="140"/>
    </row>
    <row r="33" spans="1:10" ht="22.2" customHeight="1" x14ac:dyDescent="0.25">
      <c r="A33" s="141" t="s">
        <v>55</v>
      </c>
      <c r="B33" s="142"/>
      <c r="C33" s="143">
        <v>0</v>
      </c>
      <c r="D33" s="143"/>
    </row>
    <row r="35" spans="1:10" ht="18.600000000000001" customHeight="1" x14ac:dyDescent="0.25">
      <c r="A35" s="96" t="s">
        <v>20</v>
      </c>
      <c r="B35" s="96"/>
      <c r="C35" s="96"/>
      <c r="D35" s="96"/>
      <c r="E35" s="158"/>
      <c r="F35" s="159" t="s">
        <v>69</v>
      </c>
      <c r="G35" s="159"/>
      <c r="H35" s="159"/>
      <c r="I35" s="158"/>
      <c r="J35" s="158"/>
    </row>
    <row r="36" spans="1:10" s="1" customFormat="1" ht="33.6" customHeight="1" x14ac:dyDescent="0.25">
      <c r="A36" s="133" t="s">
        <v>76</v>
      </c>
      <c r="B36" s="133"/>
      <c r="C36" s="133"/>
      <c r="D36" s="25"/>
      <c r="E36" s="12"/>
      <c r="F36" s="157" t="s">
        <v>68</v>
      </c>
      <c r="G36" s="157"/>
    </row>
    <row r="37" spans="1:10" s="1" customFormat="1" ht="45" customHeight="1" x14ac:dyDescent="0.25">
      <c r="A37" s="135" t="s">
        <v>108</v>
      </c>
      <c r="B37" s="135"/>
      <c r="C37" s="135"/>
      <c r="D37" s="135"/>
      <c r="E37" s="12"/>
      <c r="F37" s="134" t="s">
        <v>70</v>
      </c>
      <c r="G37" s="134"/>
      <c r="H37" s="134"/>
      <c r="I37" s="134"/>
      <c r="J37" s="134"/>
    </row>
    <row r="38" spans="1:10" ht="36.6" customHeight="1" x14ac:dyDescent="0.25">
      <c r="E38" s="12"/>
      <c r="G38" s="132"/>
      <c r="H38" s="132"/>
      <c r="I38" s="132"/>
      <c r="J38" s="132"/>
    </row>
    <row r="39" spans="1:10" x14ac:dyDescent="0.25">
      <c r="A39" s="30"/>
      <c r="B39" s="30"/>
      <c r="C39" s="30"/>
      <c r="D39" s="26"/>
      <c r="E39" s="12"/>
      <c r="F39" s="132"/>
      <c r="G39" s="132"/>
      <c r="H39" s="132"/>
      <c r="I39" s="132"/>
      <c r="J39" s="132"/>
    </row>
    <row r="40" spans="1:10" ht="13.8" x14ac:dyDescent="0.25">
      <c r="A40" s="19"/>
      <c r="B40" s="26"/>
      <c r="C40" s="26"/>
      <c r="D40" s="26"/>
      <c r="E40" s="12"/>
      <c r="I40" s="12"/>
      <c r="J40" s="12"/>
    </row>
    <row r="41" spans="1:10" x14ac:dyDescent="0.25">
      <c r="A41" s="23"/>
      <c r="B41" s="23"/>
      <c r="C41" s="23"/>
      <c r="D41" s="26"/>
      <c r="E41" s="12"/>
      <c r="F41" s="19"/>
      <c r="G41" s="12"/>
      <c r="H41" s="12"/>
      <c r="I41" s="12"/>
      <c r="J41" s="12"/>
    </row>
    <row r="42" spans="1:10" x14ac:dyDescent="0.25">
      <c r="A42" s="29"/>
      <c r="B42" s="29"/>
      <c r="C42" s="29"/>
      <c r="D42" s="26"/>
      <c r="E42" s="12"/>
      <c r="F42" s="19"/>
      <c r="G42" s="12"/>
      <c r="H42" s="12"/>
      <c r="I42" s="12"/>
      <c r="J42" s="12"/>
    </row>
    <row r="43" spans="1:10" x14ac:dyDescent="0.25">
      <c r="A43" s="29"/>
      <c r="B43" s="29"/>
      <c r="C43" s="29"/>
      <c r="D43" s="26"/>
      <c r="E43" s="12"/>
      <c r="F43" s="19"/>
    </row>
    <row r="44" spans="1:10" x14ac:dyDescent="0.25">
      <c r="D44" s="27"/>
      <c r="E44" s="12"/>
      <c r="F44" s="19"/>
    </row>
    <row r="45" spans="1:10" x14ac:dyDescent="0.25">
      <c r="A45" s="29"/>
      <c r="B45" s="29"/>
      <c r="C45" s="29"/>
      <c r="D45" s="27"/>
      <c r="E45" s="12"/>
      <c r="F45" s="19"/>
    </row>
    <row r="46" spans="1:10" x14ac:dyDescent="0.25">
      <c r="A46" s="29"/>
      <c r="B46" s="29"/>
      <c r="C46" s="29"/>
      <c r="D46" s="28"/>
      <c r="E46" s="12"/>
      <c r="F46" s="19"/>
    </row>
    <row r="47" spans="1:10" x14ac:dyDescent="0.25">
      <c r="A47" s="29"/>
      <c r="B47" s="29"/>
      <c r="C47" s="29"/>
      <c r="D47" s="25"/>
      <c r="E47" s="12"/>
      <c r="F47" s="19"/>
    </row>
    <row r="48" spans="1:10" x14ac:dyDescent="0.25">
      <c r="A48" s="29"/>
      <c r="B48" s="25"/>
      <c r="C48" s="25"/>
      <c r="D48" s="25"/>
      <c r="E48" s="12"/>
      <c r="F48" s="19"/>
    </row>
    <row r="49" spans="1:6" ht="13.8" x14ac:dyDescent="0.25">
      <c r="A49" s="25"/>
      <c r="B49" s="25"/>
      <c r="C49" s="25"/>
      <c r="D49" s="25"/>
      <c r="E49" s="12"/>
      <c r="F49" s="19"/>
    </row>
    <row r="50" spans="1:6" x14ac:dyDescent="0.25">
      <c r="A50" s="29"/>
      <c r="B50" s="25"/>
      <c r="C50" s="25"/>
      <c r="D50" s="25"/>
      <c r="E50" s="12"/>
      <c r="F50" s="19"/>
    </row>
    <row r="51" spans="1:6" x14ac:dyDescent="0.25">
      <c r="A51" s="29"/>
      <c r="B51" s="25"/>
      <c r="C51" s="25"/>
      <c r="D51" s="25"/>
      <c r="E51" s="12"/>
      <c r="F51" s="19"/>
    </row>
    <row r="52" spans="1:6" x14ac:dyDescent="0.25">
      <c r="A52" s="29"/>
      <c r="B52" s="25"/>
      <c r="C52" s="25"/>
      <c r="D52" s="25"/>
      <c r="E52" s="12"/>
      <c r="F52" s="19"/>
    </row>
    <row r="53" spans="1:6" x14ac:dyDescent="0.25">
      <c r="A53" s="29"/>
      <c r="B53" s="25"/>
      <c r="C53" s="25"/>
      <c r="D53" s="25"/>
      <c r="E53" s="12"/>
      <c r="F53" s="19"/>
    </row>
    <row r="54" spans="1:6" x14ac:dyDescent="0.25">
      <c r="A54" s="29"/>
      <c r="B54" s="25"/>
      <c r="C54" s="25"/>
      <c r="D54" s="25"/>
      <c r="E54" s="12"/>
      <c r="F54" s="19"/>
    </row>
    <row r="55" spans="1:6" x14ac:dyDescent="0.25">
      <c r="A55" s="29"/>
      <c r="B55" s="12"/>
      <c r="C55" s="12"/>
      <c r="D55" s="12"/>
      <c r="E55" s="12"/>
      <c r="F55" s="19"/>
    </row>
    <row r="56" spans="1:6" x14ac:dyDescent="0.25">
      <c r="A56" s="29"/>
      <c r="B56" s="12"/>
      <c r="C56" s="12"/>
      <c r="D56" s="12"/>
      <c r="E56" s="12"/>
      <c r="F56" s="19"/>
    </row>
    <row r="57" spans="1:6" x14ac:dyDescent="0.25">
      <c r="A57" s="29"/>
      <c r="B57" s="12"/>
      <c r="C57" s="12"/>
      <c r="D57" s="12"/>
      <c r="E57" s="12"/>
      <c r="F57" s="19"/>
    </row>
    <row r="58" spans="1:6" x14ac:dyDescent="0.25">
      <c r="A58" s="29"/>
      <c r="B58" s="12"/>
      <c r="C58" s="12"/>
      <c r="D58" s="12"/>
      <c r="E58" s="12"/>
    </row>
    <row r="59" spans="1:6" x14ac:dyDescent="0.25">
      <c r="E59" s="12"/>
    </row>
  </sheetData>
  <mergeCells count="53">
    <mergeCell ref="F22:F23"/>
    <mergeCell ref="I19:J20"/>
    <mergeCell ref="F16:F17"/>
    <mergeCell ref="G16:G17"/>
    <mergeCell ref="H16:H17"/>
    <mergeCell ref="F37:J37"/>
    <mergeCell ref="G22:G23"/>
    <mergeCell ref="C31:D31"/>
    <mergeCell ref="C32:D32"/>
    <mergeCell ref="C33:D33"/>
    <mergeCell ref="A37:D37"/>
    <mergeCell ref="F35:H35"/>
    <mergeCell ref="A1:H1"/>
    <mergeCell ref="A3:H3"/>
    <mergeCell ref="G4:H4"/>
    <mergeCell ref="G6:H6"/>
    <mergeCell ref="G7:H7"/>
    <mergeCell ref="G8:H8"/>
    <mergeCell ref="G5:H5"/>
    <mergeCell ref="B5:D5"/>
    <mergeCell ref="I9:I10"/>
    <mergeCell ref="F12:G12"/>
    <mergeCell ref="F36:G36"/>
    <mergeCell ref="G9:H9"/>
    <mergeCell ref="G10:H10"/>
    <mergeCell ref="F20:G20"/>
    <mergeCell ref="A35:D35"/>
    <mergeCell ref="A36:C36"/>
    <mergeCell ref="F11:H11"/>
    <mergeCell ref="F13:G13"/>
    <mergeCell ref="C25:D25"/>
    <mergeCell ref="C26:D26"/>
    <mergeCell ref="C24:D24"/>
    <mergeCell ref="C28:D28"/>
    <mergeCell ref="C27:D27"/>
    <mergeCell ref="C17:D17"/>
    <mergeCell ref="C18:D18"/>
    <mergeCell ref="C20:D20"/>
    <mergeCell ref="C21:D21"/>
    <mergeCell ref="C22:D22"/>
    <mergeCell ref="C23:D23"/>
    <mergeCell ref="A11:D11"/>
    <mergeCell ref="C13:D13"/>
    <mergeCell ref="C14:D14"/>
    <mergeCell ref="C15:D15"/>
    <mergeCell ref="C16:D16"/>
    <mergeCell ref="A30:D30"/>
    <mergeCell ref="B9:D9"/>
    <mergeCell ref="B10:D10"/>
    <mergeCell ref="B4:D4"/>
    <mergeCell ref="B6:D6"/>
    <mergeCell ref="B7:D7"/>
    <mergeCell ref="B8:D8"/>
  </mergeCells>
  <pageMargins left="0.7" right="0.7" top="0.75" bottom="0.75" header="0.3" footer="0.3"/>
  <ignoredErrors>
    <ignoredError sqref="F18" evalErro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D2FA2-103E-4C96-8780-A30B594DEBD3}">
  <dimension ref="A1:AS61"/>
  <sheetViews>
    <sheetView workbookViewId="0">
      <selection activeCell="A11" sqref="A11:D11"/>
    </sheetView>
  </sheetViews>
  <sheetFormatPr defaultColWidth="9.33203125" defaultRowHeight="14.4" x14ac:dyDescent="0.25"/>
  <cols>
    <col min="1" max="1" width="55.6640625" style="10" customWidth="1"/>
    <col min="2" max="2" width="17.77734375" style="2" customWidth="1"/>
    <col min="3" max="3" width="28.21875" style="2" customWidth="1"/>
    <col min="4" max="4" width="6.6640625" style="2" customWidth="1"/>
    <col min="5" max="5" width="3.21875" style="2" customWidth="1"/>
    <col min="6" max="6" width="39.6640625" style="5" customWidth="1"/>
    <col min="7" max="7" width="27.88671875" style="2" customWidth="1"/>
    <col min="8" max="8" width="54.109375" style="2" customWidth="1"/>
    <col min="9" max="9" width="23.33203125" style="2" customWidth="1"/>
    <col min="10" max="10" width="32" style="2" customWidth="1"/>
    <col min="11" max="16384" width="9.33203125" style="2"/>
  </cols>
  <sheetData>
    <row r="1" spans="1:45" s="1" customFormat="1" ht="34.799999999999997" customHeight="1" x14ac:dyDescent="0.25">
      <c r="A1" s="49" t="s">
        <v>15</v>
      </c>
      <c r="B1" s="49"/>
      <c r="C1" s="49"/>
      <c r="D1" s="49"/>
      <c r="E1" s="49"/>
      <c r="F1" s="49"/>
      <c r="G1" s="49"/>
      <c r="H1" s="49"/>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row>
    <row r="2" spans="1:45" s="1" customFormat="1" ht="9.6" customHeight="1" x14ac:dyDescent="0.25">
      <c r="A2" s="4"/>
      <c r="C2" s="3"/>
      <c r="E2" s="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row>
    <row r="3" spans="1:45" ht="24.6" customHeight="1" x14ac:dyDescent="0.25">
      <c r="A3" s="55" t="s">
        <v>0</v>
      </c>
      <c r="B3" s="55"/>
      <c r="C3" s="55"/>
      <c r="D3" s="55"/>
      <c r="E3" s="55"/>
      <c r="F3" s="55"/>
      <c r="G3" s="55"/>
      <c r="H3" s="55"/>
      <c r="I3" s="53"/>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row>
    <row r="4" spans="1:45" ht="24.6" customHeight="1" x14ac:dyDescent="0.25">
      <c r="A4" s="54" t="s">
        <v>16</v>
      </c>
      <c r="B4" s="161" t="s">
        <v>57</v>
      </c>
      <c r="C4" s="161"/>
      <c r="D4" s="161"/>
      <c r="E4" s="69"/>
      <c r="F4" s="70" t="s">
        <v>34</v>
      </c>
      <c r="G4" s="71" t="s">
        <v>62</v>
      </c>
      <c r="H4" s="71"/>
      <c r="I4" s="52"/>
    </row>
    <row r="5" spans="1:45" ht="15.6" x14ac:dyDescent="0.25">
      <c r="A5" s="196" t="s">
        <v>17</v>
      </c>
      <c r="B5" s="197">
        <v>12345678910</v>
      </c>
      <c r="C5" s="197"/>
      <c r="D5" s="197"/>
      <c r="E5" s="198"/>
      <c r="F5" s="196" t="s">
        <v>5</v>
      </c>
      <c r="G5" s="199" t="s">
        <v>63</v>
      </c>
      <c r="H5" s="199"/>
      <c r="I5" s="51"/>
    </row>
    <row r="6" spans="1:45" ht="35.4" customHeight="1" x14ac:dyDescent="0.25">
      <c r="A6" s="200" t="s">
        <v>33</v>
      </c>
      <c r="B6" s="201" t="s">
        <v>78</v>
      </c>
      <c r="C6" s="201"/>
      <c r="D6" s="201"/>
      <c r="E6" s="198"/>
      <c r="F6" s="196" t="s">
        <v>6</v>
      </c>
      <c r="G6" s="199" t="s">
        <v>110</v>
      </c>
      <c r="H6" s="199"/>
      <c r="I6" s="14"/>
    </row>
    <row r="7" spans="1:45" ht="15.6" x14ac:dyDescent="0.25">
      <c r="A7" s="202" t="s">
        <v>1</v>
      </c>
      <c r="B7" s="203" t="s">
        <v>58</v>
      </c>
      <c r="C7" s="203"/>
      <c r="D7" s="203"/>
      <c r="E7" s="198"/>
      <c r="F7" s="196" t="s">
        <v>7</v>
      </c>
      <c r="G7" s="199" t="s">
        <v>64</v>
      </c>
      <c r="H7" s="199"/>
      <c r="I7" s="14"/>
    </row>
    <row r="8" spans="1:45" ht="15.6" x14ac:dyDescent="0.25">
      <c r="A8" s="204" t="s">
        <v>2</v>
      </c>
      <c r="B8" s="203" t="s">
        <v>59</v>
      </c>
      <c r="C8" s="203"/>
      <c r="D8" s="203"/>
      <c r="E8" s="198"/>
      <c r="F8" s="196" t="s">
        <v>8</v>
      </c>
      <c r="G8" s="205"/>
      <c r="H8" s="205"/>
      <c r="I8" s="15"/>
    </row>
    <row r="9" spans="1:45" ht="15.6" x14ac:dyDescent="0.25">
      <c r="A9" s="204" t="s">
        <v>3</v>
      </c>
      <c r="B9" s="203" t="s">
        <v>60</v>
      </c>
      <c r="C9" s="203"/>
      <c r="D9" s="203"/>
      <c r="E9" s="198"/>
      <c r="F9" s="206"/>
      <c r="G9" s="207"/>
      <c r="H9" s="208"/>
      <c r="I9" s="40"/>
    </row>
    <row r="10" spans="1:45" ht="15.6" x14ac:dyDescent="0.25">
      <c r="A10" s="204" t="s">
        <v>4</v>
      </c>
      <c r="B10" s="209" t="s">
        <v>61</v>
      </c>
      <c r="C10" s="209"/>
      <c r="D10" s="209"/>
      <c r="E10" s="198"/>
      <c r="F10" s="206"/>
      <c r="G10" s="210"/>
      <c r="H10" s="211"/>
      <c r="I10" s="40"/>
    </row>
    <row r="11" spans="1:45" ht="37.200000000000003" customHeight="1" x14ac:dyDescent="0.25">
      <c r="A11" s="56" t="s">
        <v>111</v>
      </c>
      <c r="B11" s="50"/>
      <c r="C11" s="50"/>
      <c r="D11" s="50"/>
      <c r="E11" s="8"/>
      <c r="F11" s="50" t="s">
        <v>9</v>
      </c>
      <c r="G11" s="50"/>
      <c r="H11" s="50"/>
    </row>
    <row r="12" spans="1:45" ht="32.4" customHeight="1" x14ac:dyDescent="0.25">
      <c r="A12" s="83" t="s">
        <v>18</v>
      </c>
      <c r="B12" s="84" t="s">
        <v>41</v>
      </c>
      <c r="C12" s="84" t="s">
        <v>10</v>
      </c>
      <c r="D12" s="48"/>
      <c r="F12" s="41" t="s">
        <v>29</v>
      </c>
      <c r="G12" s="46"/>
      <c r="H12" s="45" t="s">
        <v>35</v>
      </c>
    </row>
    <row r="13" spans="1:45" ht="39.6" customHeight="1" x14ac:dyDescent="0.25">
      <c r="A13" s="212" t="s">
        <v>36</v>
      </c>
      <c r="B13" s="176">
        <v>1000</v>
      </c>
      <c r="C13" s="177"/>
      <c r="D13" s="177"/>
      <c r="F13" s="76">
        <f>B18+B24</f>
        <v>26350</v>
      </c>
      <c r="G13" s="77"/>
      <c r="H13" s="110">
        <f>C31</f>
        <v>198000</v>
      </c>
    </row>
    <row r="14" spans="1:45" ht="35.4" customHeight="1" x14ac:dyDescent="0.25">
      <c r="A14" s="213" t="s">
        <v>37</v>
      </c>
      <c r="B14" s="179">
        <v>600</v>
      </c>
      <c r="C14" s="180"/>
      <c r="D14" s="180"/>
      <c r="F14" s="37" t="s">
        <v>53</v>
      </c>
      <c r="G14" s="38" t="s">
        <v>54</v>
      </c>
      <c r="H14" s="37" t="s">
        <v>32</v>
      </c>
    </row>
    <row r="15" spans="1:45" ht="31.2" x14ac:dyDescent="0.25">
      <c r="A15" s="213" t="s">
        <v>38</v>
      </c>
      <c r="B15" s="179">
        <v>5000</v>
      </c>
      <c r="C15" s="180"/>
      <c r="D15" s="180"/>
      <c r="F15" s="42">
        <v>2700000</v>
      </c>
      <c r="G15" s="43">
        <v>4000000</v>
      </c>
      <c r="H15" s="44">
        <f>F13/B32</f>
        <v>3.1939393939393939</v>
      </c>
    </row>
    <row r="16" spans="1:45" ht="70.2" customHeight="1" x14ac:dyDescent="0.25">
      <c r="A16" s="213" t="s">
        <v>39</v>
      </c>
      <c r="B16" s="179">
        <v>500</v>
      </c>
      <c r="C16" s="180"/>
      <c r="D16" s="180"/>
      <c r="F16" s="38" t="s">
        <v>30</v>
      </c>
      <c r="G16" s="38" t="s">
        <v>31</v>
      </c>
      <c r="H16" s="38" t="s">
        <v>104</v>
      </c>
    </row>
    <row r="17" spans="1:9" ht="49.2" customHeight="1" x14ac:dyDescent="0.25">
      <c r="A17" s="213" t="s">
        <v>40</v>
      </c>
      <c r="B17" s="179">
        <v>250</v>
      </c>
      <c r="C17" s="180"/>
      <c r="D17" s="180"/>
      <c r="F17" s="226">
        <f>F13/F15</f>
        <v>9.7592592592592592E-3</v>
      </c>
      <c r="G17" s="226">
        <f>F13/G15</f>
        <v>6.5874999999999996E-3</v>
      </c>
      <c r="H17" s="226">
        <f>H15/C33</f>
        <v>0.13308080808080808</v>
      </c>
    </row>
    <row r="18" spans="1:9" ht="38.4" customHeight="1" x14ac:dyDescent="0.25">
      <c r="A18" s="82" t="s">
        <v>11</v>
      </c>
      <c r="B18" s="114">
        <f>SUM(B13:B17)</f>
        <v>7350</v>
      </c>
      <c r="C18" s="75"/>
      <c r="D18" s="75"/>
      <c r="G18" s="126"/>
      <c r="H18" s="125"/>
    </row>
    <row r="19" spans="1:9" ht="27" customHeight="1" x14ac:dyDescent="0.25">
      <c r="A19" s="78" t="s">
        <v>19</v>
      </c>
      <c r="B19" s="113" t="s">
        <v>41</v>
      </c>
      <c r="C19" s="79" t="s">
        <v>10</v>
      </c>
      <c r="D19" s="80"/>
      <c r="F19" s="225" t="s">
        <v>105</v>
      </c>
      <c r="G19" s="225"/>
    </row>
    <row r="20" spans="1:9" ht="31.2" x14ac:dyDescent="0.25">
      <c r="A20" s="85" t="s">
        <v>44</v>
      </c>
      <c r="B20" s="115">
        <v>5000</v>
      </c>
      <c r="C20" s="86"/>
      <c r="D20" s="86"/>
      <c r="F20" s="72" t="s">
        <v>42</v>
      </c>
      <c r="G20" s="74" t="s">
        <v>43</v>
      </c>
    </row>
    <row r="21" spans="1:9" ht="49.2" customHeight="1" x14ac:dyDescent="0.25">
      <c r="A21" s="87" t="s">
        <v>45</v>
      </c>
      <c r="B21" s="116">
        <v>10000</v>
      </c>
      <c r="C21" s="88"/>
      <c r="D21" s="88"/>
      <c r="F21" s="224">
        <v>0.25</v>
      </c>
      <c r="G21" s="223">
        <v>0.05</v>
      </c>
    </row>
    <row r="22" spans="1:9" ht="33.6" customHeight="1" x14ac:dyDescent="0.25">
      <c r="A22" s="87" t="s">
        <v>46</v>
      </c>
      <c r="B22" s="116">
        <v>3000</v>
      </c>
      <c r="C22" s="88"/>
      <c r="D22" s="88"/>
    </row>
    <row r="23" spans="1:9" ht="28.2" customHeight="1" x14ac:dyDescent="0.25">
      <c r="A23" s="87" t="s">
        <v>47</v>
      </c>
      <c r="B23" s="116">
        <v>1000</v>
      </c>
      <c r="C23" s="89"/>
      <c r="D23" s="89"/>
      <c r="F23" s="73" t="s">
        <v>66</v>
      </c>
      <c r="G23" s="73"/>
      <c r="H23" s="73"/>
    </row>
    <row r="24" spans="1:9" ht="31.8" customHeight="1" x14ac:dyDescent="0.25">
      <c r="A24" s="99" t="s">
        <v>12</v>
      </c>
      <c r="B24" s="117">
        <f>SUM(B20:B23)</f>
        <v>19000</v>
      </c>
      <c r="C24" s="90"/>
      <c r="D24" s="90"/>
      <c r="G24" s="160" t="s">
        <v>29</v>
      </c>
      <c r="H24" s="45" t="s">
        <v>35</v>
      </c>
    </row>
    <row r="25" spans="1:9" ht="28.2" customHeight="1" x14ac:dyDescent="0.25">
      <c r="A25" s="93" t="s">
        <v>56</v>
      </c>
      <c r="B25" s="112" t="s">
        <v>41</v>
      </c>
      <c r="C25" s="91"/>
      <c r="D25" s="91"/>
      <c r="G25" s="127">
        <v>10000</v>
      </c>
      <c r="H25" s="110">
        <f>H31</f>
        <v>18000</v>
      </c>
    </row>
    <row r="26" spans="1:9" ht="30" customHeight="1" x14ac:dyDescent="0.25">
      <c r="A26" s="214" t="s">
        <v>48</v>
      </c>
      <c r="B26" s="215">
        <v>700000</v>
      </c>
      <c r="C26" s="216"/>
      <c r="D26" s="216"/>
      <c r="H26" s="37" t="s">
        <v>32</v>
      </c>
    </row>
    <row r="27" spans="1:9" ht="28.2" customHeight="1" x14ac:dyDescent="0.25">
      <c r="A27" s="217" t="s">
        <v>49</v>
      </c>
      <c r="B27" s="218">
        <v>1500000</v>
      </c>
      <c r="C27" s="219"/>
      <c r="D27" s="219"/>
      <c r="H27" s="44">
        <f>10000/G32</f>
        <v>13.333333333333334</v>
      </c>
    </row>
    <row r="28" spans="1:9" ht="32.4" customHeight="1" x14ac:dyDescent="0.25">
      <c r="A28" s="220" t="s">
        <v>50</v>
      </c>
      <c r="B28" s="221">
        <v>500000</v>
      </c>
      <c r="C28" s="222"/>
      <c r="D28" s="222"/>
      <c r="H28" s="38" t="s">
        <v>65</v>
      </c>
    </row>
    <row r="29" spans="1:9" ht="29.4" customHeight="1" x14ac:dyDescent="0.25">
      <c r="A29" s="102" t="s">
        <v>51</v>
      </c>
      <c r="B29" s="120">
        <f>SUM(B26:B28)</f>
        <v>2700000</v>
      </c>
      <c r="C29" s="103"/>
      <c r="D29" s="101"/>
      <c r="H29" s="123">
        <f>H27/24</f>
        <v>0.55555555555555558</v>
      </c>
    </row>
    <row r="30" spans="1:9" ht="15.6" customHeight="1" x14ac:dyDescent="0.25">
      <c r="A30" s="104" t="s">
        <v>52</v>
      </c>
      <c r="B30" s="104"/>
      <c r="C30" s="104"/>
      <c r="D30" s="104"/>
      <c r="F30" s="104" t="s">
        <v>52</v>
      </c>
      <c r="G30" s="104"/>
      <c r="H30" s="104"/>
      <c r="I30" s="128"/>
    </row>
    <row r="31" spans="1:9" ht="15.6" x14ac:dyDescent="0.25">
      <c r="A31" s="31" t="s">
        <v>27</v>
      </c>
      <c r="B31" s="32"/>
      <c r="C31" s="106">
        <f>B32*C33</f>
        <v>198000</v>
      </c>
      <c r="D31" s="106"/>
      <c r="F31" s="31" t="s">
        <v>27</v>
      </c>
      <c r="G31" s="32"/>
      <c r="H31" s="105">
        <f>G32*H33</f>
        <v>18000</v>
      </c>
      <c r="I31" s="129"/>
    </row>
    <row r="32" spans="1:9" ht="15.6" customHeight="1" x14ac:dyDescent="0.25">
      <c r="A32" s="33" t="s">
        <v>28</v>
      </c>
      <c r="B32" s="34">
        <f>75000*0.11</f>
        <v>8250</v>
      </c>
      <c r="C32" s="107"/>
      <c r="D32" s="107"/>
      <c r="F32" s="33" t="s">
        <v>28</v>
      </c>
      <c r="G32" s="34">
        <f>150000*0.5%</f>
        <v>750</v>
      </c>
      <c r="H32" s="121"/>
      <c r="I32" s="130"/>
    </row>
    <row r="33" spans="1:10" ht="25.2" customHeight="1" x14ac:dyDescent="0.25">
      <c r="A33" s="35" t="s">
        <v>55</v>
      </c>
      <c r="B33" s="36"/>
      <c r="C33" s="109">
        <f>24</f>
        <v>24</v>
      </c>
      <c r="D33" s="109"/>
      <c r="F33" s="122" t="s">
        <v>55</v>
      </c>
      <c r="G33" s="36"/>
      <c r="H33" s="108">
        <f>24</f>
        <v>24</v>
      </c>
      <c r="I33" s="131"/>
    </row>
    <row r="34" spans="1:10" ht="13.8" x14ac:dyDescent="0.25">
      <c r="A34" s="111"/>
      <c r="B34" s="111"/>
      <c r="C34" s="111"/>
      <c r="D34" s="111"/>
      <c r="G34" s="12"/>
      <c r="H34" s="12"/>
      <c r="I34" s="12"/>
    </row>
    <row r="35" spans="1:10" ht="15.6" x14ac:dyDescent="0.25">
      <c r="A35" s="47"/>
      <c r="B35" s="20"/>
      <c r="C35" s="21"/>
      <c r="D35" s="21"/>
      <c r="F35" s="19"/>
      <c r="G35" s="12"/>
      <c r="H35" s="12"/>
      <c r="I35" s="12"/>
    </row>
    <row r="36" spans="1:10" ht="15.6" customHeight="1" x14ac:dyDescent="0.25">
      <c r="A36" s="96" t="s">
        <v>20</v>
      </c>
      <c r="B36" s="96"/>
      <c r="C36" s="96"/>
      <c r="D36" s="96"/>
      <c r="E36" s="158"/>
      <c r="F36" s="159" t="s">
        <v>69</v>
      </c>
      <c r="G36" s="159"/>
      <c r="H36" s="159"/>
      <c r="I36" s="158"/>
      <c r="J36" s="158"/>
    </row>
    <row r="37" spans="1:10" s="1" customFormat="1" ht="35.4" customHeight="1" x14ac:dyDescent="0.25">
      <c r="A37" s="133" t="s">
        <v>76</v>
      </c>
      <c r="B37" s="133"/>
      <c r="C37" s="133"/>
      <c r="D37" s="25"/>
      <c r="E37" s="12"/>
      <c r="F37" s="157" t="s">
        <v>68</v>
      </c>
      <c r="G37" s="157"/>
    </row>
    <row r="38" spans="1:10" s="1" customFormat="1" ht="43.2" customHeight="1" x14ac:dyDescent="0.25">
      <c r="A38" s="135" t="s">
        <v>109</v>
      </c>
      <c r="B38" s="135"/>
      <c r="C38" s="135"/>
      <c r="D38" s="135"/>
      <c r="E38" s="12"/>
      <c r="F38" s="134" t="s">
        <v>70</v>
      </c>
      <c r="G38" s="134"/>
      <c r="H38" s="134"/>
      <c r="I38" s="134"/>
      <c r="J38" s="134"/>
    </row>
    <row r="39" spans="1:10" ht="45" customHeight="1" x14ac:dyDescent="0.25">
      <c r="A39" s="5"/>
      <c r="B39" s="24"/>
      <c r="C39" s="24"/>
      <c r="D39" s="25"/>
      <c r="E39" s="12"/>
      <c r="F39" s="22"/>
      <c r="G39" s="98"/>
      <c r="H39" s="98"/>
      <c r="I39" s="97"/>
      <c r="J39" s="97"/>
    </row>
    <row r="40" spans="1:10" ht="15.6" x14ac:dyDescent="0.25">
      <c r="A40" s="5"/>
      <c r="B40" s="30"/>
      <c r="C40" s="30"/>
      <c r="D40" s="26"/>
      <c r="E40" s="12"/>
      <c r="I40" s="12"/>
      <c r="J40" s="12"/>
    </row>
    <row r="41" spans="1:10" ht="15.6" x14ac:dyDescent="0.25">
      <c r="B41" s="26"/>
      <c r="C41" s="26"/>
      <c r="D41" s="26"/>
      <c r="E41" s="12"/>
      <c r="F41" s="19"/>
      <c r="G41" s="12"/>
      <c r="H41" s="12"/>
      <c r="I41" s="12"/>
      <c r="J41" s="12"/>
    </row>
    <row r="42" spans="1:10" ht="15.6" x14ac:dyDescent="0.25">
      <c r="A42" s="23"/>
      <c r="B42" s="23"/>
      <c r="C42" s="23"/>
      <c r="D42" s="26"/>
      <c r="E42" s="12"/>
      <c r="F42" s="19"/>
      <c r="G42" s="12"/>
      <c r="H42" s="12"/>
      <c r="I42" s="12"/>
      <c r="J42" s="12"/>
    </row>
    <row r="43" spans="1:10" ht="15.6" x14ac:dyDescent="0.25">
      <c r="A43" s="29"/>
      <c r="B43" s="29"/>
      <c r="C43" s="29"/>
      <c r="D43" s="26"/>
      <c r="E43" s="12"/>
      <c r="F43" s="19"/>
    </row>
    <row r="44" spans="1:10" ht="15.6" x14ac:dyDescent="0.25">
      <c r="A44" s="29"/>
      <c r="B44" s="29"/>
      <c r="C44" s="29"/>
      <c r="D44" s="26"/>
      <c r="E44" s="12"/>
      <c r="F44" s="19"/>
    </row>
    <row r="45" spans="1:10" ht="15.6" x14ac:dyDescent="0.25">
      <c r="D45" s="27"/>
      <c r="E45" s="12"/>
      <c r="F45" s="19"/>
    </row>
    <row r="46" spans="1:10" ht="15.6" x14ac:dyDescent="0.25">
      <c r="A46" s="29"/>
      <c r="B46" s="29"/>
      <c r="C46" s="29"/>
      <c r="D46" s="27"/>
      <c r="E46" s="12"/>
      <c r="F46" s="19"/>
    </row>
    <row r="47" spans="1:10" ht="15.6" x14ac:dyDescent="0.25">
      <c r="A47" s="29"/>
      <c r="B47" s="29"/>
      <c r="C47" s="29"/>
      <c r="D47" s="28"/>
      <c r="E47" s="12"/>
      <c r="F47" s="19"/>
    </row>
    <row r="48" spans="1:10" ht="15.6" x14ac:dyDescent="0.25">
      <c r="A48" s="29"/>
      <c r="B48" s="29"/>
      <c r="C48" s="29"/>
      <c r="D48" s="25"/>
      <c r="E48" s="12"/>
      <c r="F48" s="19"/>
    </row>
    <row r="49" spans="1:6" ht="15.6" x14ac:dyDescent="0.25">
      <c r="A49" s="29"/>
      <c r="B49" s="25"/>
      <c r="C49" s="25"/>
      <c r="D49" s="25"/>
      <c r="E49" s="12"/>
      <c r="F49" s="19"/>
    </row>
    <row r="50" spans="1:6" ht="13.8" x14ac:dyDescent="0.25">
      <c r="A50" s="25"/>
      <c r="B50" s="25"/>
      <c r="C50" s="25"/>
      <c r="D50" s="25"/>
      <c r="E50" s="12"/>
      <c r="F50" s="19"/>
    </row>
    <row r="51" spans="1:6" ht="15.6" x14ac:dyDescent="0.25">
      <c r="A51" s="29"/>
      <c r="B51" s="25"/>
      <c r="C51" s="25"/>
      <c r="D51" s="25"/>
      <c r="E51" s="12"/>
      <c r="F51" s="19"/>
    </row>
    <row r="52" spans="1:6" ht="15.6" x14ac:dyDescent="0.25">
      <c r="A52" s="29"/>
      <c r="B52" s="25"/>
      <c r="C52" s="25"/>
      <c r="D52" s="25"/>
      <c r="E52" s="12"/>
      <c r="F52" s="19"/>
    </row>
    <row r="53" spans="1:6" ht="15.6" x14ac:dyDescent="0.25">
      <c r="A53" s="29"/>
      <c r="B53" s="25"/>
      <c r="C53" s="25"/>
      <c r="D53" s="25"/>
      <c r="E53" s="12"/>
      <c r="F53" s="19"/>
    </row>
    <row r="54" spans="1:6" ht="15.6" x14ac:dyDescent="0.25">
      <c r="A54" s="29"/>
      <c r="B54" s="25"/>
      <c r="C54" s="25"/>
      <c r="D54" s="25"/>
      <c r="E54" s="12"/>
      <c r="F54" s="19"/>
    </row>
    <row r="55" spans="1:6" ht="15.6" x14ac:dyDescent="0.25">
      <c r="A55" s="29"/>
      <c r="B55" s="25"/>
      <c r="C55" s="25"/>
      <c r="D55" s="25"/>
      <c r="E55" s="12"/>
      <c r="F55" s="19"/>
    </row>
    <row r="56" spans="1:6" ht="15.6" x14ac:dyDescent="0.25">
      <c r="A56" s="29"/>
      <c r="B56" s="12"/>
      <c r="C56" s="12"/>
      <c r="D56" s="12"/>
      <c r="E56" s="12"/>
      <c r="F56" s="19"/>
    </row>
    <row r="57" spans="1:6" ht="15.6" x14ac:dyDescent="0.25">
      <c r="A57" s="29"/>
      <c r="B57" s="12"/>
      <c r="C57" s="12"/>
      <c r="D57" s="12"/>
      <c r="E57" s="12"/>
      <c r="F57" s="19"/>
    </row>
    <row r="58" spans="1:6" ht="15.6" x14ac:dyDescent="0.25">
      <c r="A58" s="29"/>
      <c r="B58" s="12"/>
      <c r="C58" s="12"/>
      <c r="D58" s="12"/>
      <c r="E58" s="12"/>
    </row>
    <row r="59" spans="1:6" ht="15.6" x14ac:dyDescent="0.25">
      <c r="A59" s="29"/>
      <c r="B59" s="12"/>
      <c r="C59" s="12"/>
      <c r="D59" s="12"/>
      <c r="E59" s="12"/>
    </row>
    <row r="60" spans="1:6" ht="15.6" x14ac:dyDescent="0.25">
      <c r="E60" s="12"/>
    </row>
    <row r="61" spans="1:6" ht="15.6" x14ac:dyDescent="0.25"/>
  </sheetData>
  <mergeCells count="53">
    <mergeCell ref="F38:J38"/>
    <mergeCell ref="F23:H23"/>
    <mergeCell ref="F30:H30"/>
    <mergeCell ref="A36:D36"/>
    <mergeCell ref="F37:G37"/>
    <mergeCell ref="G39:H39"/>
    <mergeCell ref="I39:J39"/>
    <mergeCell ref="F36:H36"/>
    <mergeCell ref="A37:C37"/>
    <mergeCell ref="A38:D38"/>
    <mergeCell ref="A30:D30"/>
    <mergeCell ref="C31:D31"/>
    <mergeCell ref="C32:D32"/>
    <mergeCell ref="C33:D33"/>
    <mergeCell ref="A34:D34"/>
    <mergeCell ref="C35:D35"/>
    <mergeCell ref="C23:D23"/>
    <mergeCell ref="C24:D24"/>
    <mergeCell ref="C25:D25"/>
    <mergeCell ref="C26:D26"/>
    <mergeCell ref="C27:D27"/>
    <mergeCell ref="C28:D28"/>
    <mergeCell ref="C16:D16"/>
    <mergeCell ref="C17:D17"/>
    <mergeCell ref="C18:D18"/>
    <mergeCell ref="C20:D20"/>
    <mergeCell ref="C21:D21"/>
    <mergeCell ref="C22:D22"/>
    <mergeCell ref="F12:G12"/>
    <mergeCell ref="C13:D13"/>
    <mergeCell ref="F13:G13"/>
    <mergeCell ref="C14:D14"/>
    <mergeCell ref="C15:D15"/>
    <mergeCell ref="F19:G19"/>
    <mergeCell ref="B9:D9"/>
    <mergeCell ref="G9:H9"/>
    <mergeCell ref="I9:I10"/>
    <mergeCell ref="B10:D10"/>
    <mergeCell ref="G10:H10"/>
    <mergeCell ref="A11:D11"/>
    <mergeCell ref="F11:H11"/>
    <mergeCell ref="B6:D6"/>
    <mergeCell ref="G6:H6"/>
    <mergeCell ref="B7:D7"/>
    <mergeCell ref="G7:H7"/>
    <mergeCell ref="B8:D8"/>
    <mergeCell ref="G8:H8"/>
    <mergeCell ref="A1:H1"/>
    <mergeCell ref="A3:H3"/>
    <mergeCell ref="B4:D4"/>
    <mergeCell ref="G4:H4"/>
    <mergeCell ref="B5:D5"/>
    <mergeCell ref="G5:H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BCC8D-2405-4EE9-920F-35504D6DFEEB}">
  <dimension ref="A1:G31"/>
  <sheetViews>
    <sheetView workbookViewId="0">
      <selection activeCell="A31" sqref="A31"/>
    </sheetView>
  </sheetViews>
  <sheetFormatPr defaultRowHeight="13.8" x14ac:dyDescent="0.25"/>
  <cols>
    <col min="1" max="1" width="11.44140625" style="2" customWidth="1"/>
    <col min="2" max="2" width="27.44140625" style="2" customWidth="1"/>
    <col min="3" max="3" width="10" style="2" customWidth="1"/>
    <col min="4" max="4" width="9.88671875" style="2" customWidth="1"/>
    <col min="5" max="5" width="11.21875" style="2" customWidth="1"/>
    <col min="6" max="6" width="11" style="2" customWidth="1"/>
    <col min="7" max="16384" width="8.88671875" style="2"/>
  </cols>
  <sheetData>
    <row r="1" spans="1:7" ht="17.399999999999999" x14ac:dyDescent="0.3">
      <c r="A1" s="181" t="s">
        <v>100</v>
      </c>
    </row>
    <row r="3" spans="1:7" x14ac:dyDescent="0.25">
      <c r="C3" s="184" t="s">
        <v>88</v>
      </c>
      <c r="D3" s="184" t="s">
        <v>89</v>
      </c>
      <c r="E3" s="184" t="s">
        <v>90</v>
      </c>
      <c r="F3" s="184" t="s">
        <v>91</v>
      </c>
      <c r="G3" s="74"/>
    </row>
    <row r="4" spans="1:7" x14ac:dyDescent="0.25">
      <c r="A4" s="188" t="s">
        <v>92</v>
      </c>
      <c r="B4" s="182" t="s">
        <v>92</v>
      </c>
      <c r="C4" s="185">
        <v>201984</v>
      </c>
      <c r="D4" s="185">
        <v>206386</v>
      </c>
      <c r="E4" s="185">
        <v>213487</v>
      </c>
      <c r="F4" s="185">
        <v>221306</v>
      </c>
      <c r="G4" s="74"/>
    </row>
    <row r="5" spans="1:7" x14ac:dyDescent="0.25">
      <c r="A5" s="188"/>
      <c r="B5" s="182" t="s">
        <v>93</v>
      </c>
      <c r="C5" s="185">
        <v>9794</v>
      </c>
      <c r="D5" s="185">
        <v>9964</v>
      </c>
      <c r="E5" s="185">
        <v>10294</v>
      </c>
      <c r="F5" s="185">
        <v>10450</v>
      </c>
      <c r="G5" s="74"/>
    </row>
    <row r="6" spans="1:7" x14ac:dyDescent="0.25">
      <c r="A6" s="188"/>
      <c r="B6" s="182" t="s">
        <v>94</v>
      </c>
      <c r="C6" s="185">
        <v>2602</v>
      </c>
      <c r="D6" s="185">
        <v>2632</v>
      </c>
      <c r="E6" s="185">
        <v>2683</v>
      </c>
      <c r="F6" s="185">
        <v>2733</v>
      </c>
      <c r="G6" s="74"/>
    </row>
    <row r="7" spans="1:7" x14ac:dyDescent="0.25">
      <c r="A7" s="188"/>
      <c r="B7" s="182" t="s">
        <v>95</v>
      </c>
      <c r="C7" s="185">
        <v>36791</v>
      </c>
      <c r="D7" s="185">
        <v>38517</v>
      </c>
      <c r="E7" s="185">
        <v>40791</v>
      </c>
      <c r="F7" s="185">
        <v>42658</v>
      </c>
      <c r="G7" s="74"/>
    </row>
    <row r="8" spans="1:7" x14ac:dyDescent="0.25">
      <c r="A8" s="188"/>
      <c r="B8" s="182" t="s">
        <v>96</v>
      </c>
      <c r="C8" s="185">
        <v>28118</v>
      </c>
      <c r="D8" s="185">
        <v>29039</v>
      </c>
      <c r="E8" s="185">
        <v>30276</v>
      </c>
      <c r="F8" s="185">
        <v>31607</v>
      </c>
      <c r="G8" s="74"/>
    </row>
    <row r="9" spans="1:7" ht="27.6" x14ac:dyDescent="0.25">
      <c r="A9" s="188"/>
      <c r="B9" s="183" t="s">
        <v>97</v>
      </c>
      <c r="C9" s="185">
        <v>124837</v>
      </c>
      <c r="D9" s="185">
        <v>129404</v>
      </c>
      <c r="E9" s="185">
        <v>132784</v>
      </c>
      <c r="F9" s="185">
        <v>136469</v>
      </c>
      <c r="G9" s="74"/>
    </row>
    <row r="10" spans="1:7" x14ac:dyDescent="0.25">
      <c r="A10" s="189" t="s">
        <v>98</v>
      </c>
      <c r="B10" s="186" t="s">
        <v>92</v>
      </c>
      <c r="C10" s="187">
        <v>193292</v>
      </c>
      <c r="D10" s="187">
        <v>197397</v>
      </c>
      <c r="E10" s="187">
        <v>204158</v>
      </c>
      <c r="F10" s="187">
        <v>211653</v>
      </c>
      <c r="G10" s="74"/>
    </row>
    <row r="11" spans="1:7" x14ac:dyDescent="0.25">
      <c r="A11" s="189"/>
      <c r="B11" s="182" t="s">
        <v>93</v>
      </c>
      <c r="C11" s="185">
        <v>9481</v>
      </c>
      <c r="D11" s="185">
        <v>9643</v>
      </c>
      <c r="E11" s="185">
        <v>10002</v>
      </c>
      <c r="F11" s="185">
        <v>10190</v>
      </c>
      <c r="G11" s="74"/>
    </row>
    <row r="12" spans="1:7" x14ac:dyDescent="0.25">
      <c r="A12" s="189"/>
      <c r="B12" s="182" t="s">
        <v>94</v>
      </c>
      <c r="C12" s="185">
        <v>2122</v>
      </c>
      <c r="D12" s="185">
        <v>2151</v>
      </c>
      <c r="E12" s="185">
        <v>2216</v>
      </c>
      <c r="F12" s="185">
        <v>2273</v>
      </c>
      <c r="G12" s="74"/>
    </row>
    <row r="13" spans="1:7" x14ac:dyDescent="0.25">
      <c r="A13" s="189"/>
      <c r="B13" s="182" t="s">
        <v>95</v>
      </c>
      <c r="C13" s="185">
        <v>36432</v>
      </c>
      <c r="D13" s="185">
        <v>38091</v>
      </c>
      <c r="E13" s="185">
        <v>40384</v>
      </c>
      <c r="F13" s="185">
        <v>42383</v>
      </c>
      <c r="G13" s="74"/>
    </row>
    <row r="14" spans="1:7" x14ac:dyDescent="0.25">
      <c r="A14" s="189"/>
      <c r="B14" s="182" t="s">
        <v>96</v>
      </c>
      <c r="C14" s="185">
        <v>25194</v>
      </c>
      <c r="D14" s="185">
        <v>25724</v>
      </c>
      <c r="E14" s="185">
        <v>26579</v>
      </c>
      <c r="F14" s="185">
        <v>27517</v>
      </c>
      <c r="G14" s="74"/>
    </row>
    <row r="15" spans="1:7" ht="27.6" x14ac:dyDescent="0.25">
      <c r="A15" s="189"/>
      <c r="B15" s="183" t="s">
        <v>97</v>
      </c>
      <c r="C15" s="185">
        <v>120221</v>
      </c>
      <c r="D15" s="185">
        <v>121956</v>
      </c>
      <c r="E15" s="185">
        <v>125206</v>
      </c>
      <c r="F15" s="185">
        <v>131869</v>
      </c>
      <c r="G15" s="74"/>
    </row>
    <row r="16" spans="1:7" x14ac:dyDescent="0.25">
      <c r="A16" s="188" t="s">
        <v>99</v>
      </c>
      <c r="B16" s="182" t="s">
        <v>92</v>
      </c>
      <c r="C16" s="185">
        <v>8746</v>
      </c>
      <c r="D16" s="185">
        <v>9056</v>
      </c>
      <c r="E16" s="185">
        <v>9372</v>
      </c>
      <c r="F16" s="185">
        <v>9700</v>
      </c>
      <c r="G16" s="74"/>
    </row>
    <row r="17" spans="1:7" x14ac:dyDescent="0.25">
      <c r="A17" s="188"/>
      <c r="B17" s="182" t="s">
        <v>93</v>
      </c>
      <c r="C17" s="185">
        <v>316</v>
      </c>
      <c r="D17" s="185">
        <v>280</v>
      </c>
      <c r="E17" s="185">
        <v>266</v>
      </c>
      <c r="F17" s="185">
        <v>261</v>
      </c>
      <c r="G17" s="74"/>
    </row>
    <row r="18" spans="1:7" x14ac:dyDescent="0.25">
      <c r="A18" s="188"/>
      <c r="B18" s="182" t="s">
        <v>94</v>
      </c>
      <c r="C18" s="185">
        <v>480</v>
      </c>
      <c r="D18" s="185">
        <v>481</v>
      </c>
      <c r="E18" s="185">
        <v>466</v>
      </c>
      <c r="F18" s="185">
        <v>460</v>
      </c>
      <c r="G18" s="74"/>
    </row>
    <row r="19" spans="1:7" x14ac:dyDescent="0.25">
      <c r="A19" s="188"/>
      <c r="B19" s="182" t="s">
        <v>95</v>
      </c>
      <c r="C19" s="185">
        <v>366</v>
      </c>
      <c r="D19" s="185">
        <v>326</v>
      </c>
      <c r="E19" s="185">
        <v>304</v>
      </c>
      <c r="F19" s="185">
        <v>278</v>
      </c>
      <c r="G19" s="74"/>
    </row>
    <row r="20" spans="1:7" x14ac:dyDescent="0.25">
      <c r="A20" s="188"/>
      <c r="B20" s="182" t="s">
        <v>96</v>
      </c>
      <c r="C20" s="185">
        <v>2947</v>
      </c>
      <c r="D20" s="185">
        <v>3285</v>
      </c>
      <c r="E20" s="185">
        <v>3670</v>
      </c>
      <c r="F20" s="185">
        <v>4103</v>
      </c>
      <c r="G20" s="74"/>
    </row>
    <row r="21" spans="1:7" ht="27.6" x14ac:dyDescent="0.25">
      <c r="A21" s="188"/>
      <c r="B21" s="183" t="s">
        <v>97</v>
      </c>
      <c r="C21" s="185">
        <v>4637</v>
      </c>
      <c r="D21" s="185">
        <v>4685</v>
      </c>
      <c r="E21" s="185">
        <v>4667</v>
      </c>
      <c r="F21" s="185">
        <v>4621</v>
      </c>
      <c r="G21" s="74"/>
    </row>
    <row r="22" spans="1:7" x14ac:dyDescent="0.25">
      <c r="C22" s="74"/>
      <c r="D22" s="74"/>
      <c r="E22" s="74"/>
      <c r="F22" s="74"/>
      <c r="G22" s="74"/>
    </row>
    <row r="23" spans="1:7" ht="34.200000000000003" customHeight="1" x14ac:dyDescent="0.25">
      <c r="B23" s="190" t="s">
        <v>101</v>
      </c>
      <c r="C23" s="191">
        <v>1875757</v>
      </c>
      <c r="D23" s="191">
        <v>1892103</v>
      </c>
      <c r="E23" s="191">
        <v>1875316</v>
      </c>
      <c r="F23" s="191">
        <v>1856932</v>
      </c>
    </row>
    <row r="24" spans="1:7" ht="27.6" x14ac:dyDescent="0.25">
      <c r="B24" s="192" t="s">
        <v>102</v>
      </c>
      <c r="C24" s="193">
        <f>C10/C23*100</f>
        <v>10.304746297094987</v>
      </c>
      <c r="D24" s="193">
        <f t="shared" ref="D24:F24" si="0">D10/D23*100</f>
        <v>10.432677290824019</v>
      </c>
      <c r="E24" s="193">
        <f t="shared" si="0"/>
        <v>10.886591913042922</v>
      </c>
      <c r="F24" s="193">
        <f t="shared" si="0"/>
        <v>11.397994110715954</v>
      </c>
    </row>
    <row r="25" spans="1:7" x14ac:dyDescent="0.25">
      <c r="B25" s="194" t="s">
        <v>93</v>
      </c>
      <c r="C25" s="124">
        <f>C11/$C$23*100</f>
        <v>0.50544926661609157</v>
      </c>
      <c r="D25" s="124">
        <f t="shared" ref="D25:F25" si="1">D11/$C$23*100</f>
        <v>0.51408577976784831</v>
      </c>
      <c r="E25" s="124">
        <f t="shared" si="1"/>
        <v>0.5332247194066182</v>
      </c>
      <c r="F25" s="124">
        <f t="shared" si="1"/>
        <v>0.54324733960742244</v>
      </c>
    </row>
    <row r="26" spans="1:7" x14ac:dyDescent="0.25">
      <c r="B26" s="194" t="s">
        <v>94</v>
      </c>
      <c r="C26" s="124">
        <f t="shared" ref="C26:F29" si="2">C12/$C$23*100</f>
        <v>0.11312765992609916</v>
      </c>
      <c r="D26" s="124">
        <f t="shared" si="2"/>
        <v>0.1146737024038828</v>
      </c>
      <c r="E26" s="124">
        <f t="shared" si="2"/>
        <v>0.1181389700265013</v>
      </c>
      <c r="F26" s="124">
        <f t="shared" si="2"/>
        <v>0.12117774317248983</v>
      </c>
    </row>
    <row r="27" spans="1:7" x14ac:dyDescent="0.25">
      <c r="B27" s="194" t="s">
        <v>95</v>
      </c>
      <c r="C27" s="124">
        <f t="shared" si="2"/>
        <v>1.9422558465728772</v>
      </c>
      <c r="D27" s="124">
        <f t="shared" si="2"/>
        <v>2.0307001386640167</v>
      </c>
      <c r="E27" s="124">
        <f t="shared" si="2"/>
        <v>2.1529441180280813</v>
      </c>
      <c r="F27" s="124">
        <f t="shared" si="2"/>
        <v>2.2595144253759947</v>
      </c>
    </row>
    <row r="28" spans="1:7" x14ac:dyDescent="0.25">
      <c r="B28" s="194" t="s">
        <v>96</v>
      </c>
      <c r="C28" s="124">
        <f t="shared" si="2"/>
        <v>1.3431377305269285</v>
      </c>
      <c r="D28" s="124">
        <f t="shared" si="2"/>
        <v>1.3713929896036641</v>
      </c>
      <c r="E28" s="124">
        <f t="shared" si="2"/>
        <v>1.416974586793492</v>
      </c>
      <c r="F28" s="124">
        <f t="shared" si="2"/>
        <v>1.4669810641783556</v>
      </c>
    </row>
    <row r="29" spans="1:7" ht="27.6" x14ac:dyDescent="0.25">
      <c r="B29" s="195" t="s">
        <v>97</v>
      </c>
      <c r="C29" s="124">
        <f t="shared" si="2"/>
        <v>6.409199059366431</v>
      </c>
      <c r="D29" s="124">
        <f t="shared" si="2"/>
        <v>6.5016950489855567</v>
      </c>
      <c r="E29" s="124">
        <f t="shared" si="2"/>
        <v>6.6749584301164813</v>
      </c>
      <c r="F29" s="124">
        <f t="shared" si="2"/>
        <v>7.0301750173396655</v>
      </c>
    </row>
    <row r="31" spans="1:7" x14ac:dyDescent="0.25">
      <c r="A31" s="2" t="s">
        <v>103</v>
      </c>
    </row>
  </sheetData>
  <mergeCells count="3">
    <mergeCell ref="A16:A21"/>
    <mergeCell ref="A10:A15"/>
    <mergeCell ref="A4:A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Par Rīku</vt:lpstr>
      <vt:lpstr>PAKALPOJUMI</vt:lpstr>
      <vt:lpstr>PARAUGS_SLOGS</vt:lpstr>
      <vt:lpstr>Dati_par personām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Ieva Kalderauska</dc:creator>
  <cp:lastModifiedBy>Ieva Kalderauska</cp:lastModifiedBy>
  <dcterms:created xsi:type="dcterms:W3CDTF">2025-06-16T11:49:01Z</dcterms:created>
  <dcterms:modified xsi:type="dcterms:W3CDTF">2026-01-13T16:11:32Z</dcterms:modified>
</cp:coreProperties>
</file>